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jeangebo\Documents\"/>
    </mc:Choice>
  </mc:AlternateContent>
  <xr:revisionPtr revIDLastSave="0" documentId="8_{773B1A2A-2D0C-4DB3-AE18-DFFB4A2088D3}" xr6:coauthVersionLast="36" xr6:coauthVersionMax="36" xr10:uidLastSave="{00000000-0000-0000-0000-000000000000}"/>
  <bookViews>
    <workbookView xWindow="0" yWindow="60" windowWidth="20370" windowHeight="12240" xr2:uid="{00000000-000D-0000-FFFF-FFFF00000000}"/>
  </bookViews>
  <sheets>
    <sheet name="READ 1st Info. Sheet-Instruct" sheetId="29" r:id="rId1"/>
    <sheet name="List" sheetId="27" r:id="rId2"/>
    <sheet name="BLANK" sheetId="28" r:id="rId3"/>
  </sheets>
  <definedNames>
    <definedName name="_xlnm.Print_Area" localSheetId="2">BLANK!$A$1:$G$61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27" l="1"/>
  <c r="A2" i="28"/>
  <c r="A3" i="28"/>
  <c r="L2" i="27"/>
  <c r="A57" i="28"/>
  <c r="B43" i="28"/>
  <c r="D43" i="28"/>
  <c r="D42" i="28"/>
  <c r="H34" i="28"/>
  <c r="H33" i="28"/>
  <c r="H32" i="28"/>
  <c r="H31" i="28"/>
  <c r="H30" i="28"/>
  <c r="H29" i="28"/>
  <c r="H28" i="28"/>
  <c r="H27" i="28"/>
  <c r="H26" i="28"/>
  <c r="H25" i="28"/>
  <c r="H24" i="28"/>
  <c r="H23" i="28"/>
  <c r="H22" i="28"/>
  <c r="H21" i="28"/>
  <c r="H20" i="28"/>
  <c r="H19" i="28"/>
  <c r="H18" i="28"/>
  <c r="H17" i="28"/>
  <c r="H16" i="28"/>
  <c r="H15" i="28"/>
  <c r="H14" i="28"/>
  <c r="H13" i="28"/>
  <c r="H12" i="28"/>
  <c r="H11" i="28"/>
  <c r="D48" i="28"/>
  <c r="B48" i="28"/>
  <c r="B47" i="28"/>
  <c r="B46" i="28"/>
  <c r="B45" i="28"/>
  <c r="B44" i="28"/>
  <c r="B38" i="28"/>
  <c r="G29" i="27"/>
  <c r="G27" i="27"/>
  <c r="G25" i="27"/>
  <c r="G23" i="27"/>
  <c r="G21" i="27"/>
  <c r="G19" i="27"/>
  <c r="G17" i="27"/>
  <c r="G15" i="27"/>
  <c r="G13" i="27"/>
  <c r="G11" i="27"/>
  <c r="G9" i="27"/>
  <c r="G7" i="27"/>
  <c r="G5" i="27"/>
  <c r="D6" i="27"/>
  <c r="F29" i="27"/>
  <c r="F27" i="27"/>
  <c r="F25" i="27"/>
  <c r="F23" i="27"/>
  <c r="F21" i="27"/>
  <c r="F19" i="27"/>
  <c r="F17" i="27"/>
  <c r="F15" i="27"/>
  <c r="F13" i="27"/>
  <c r="F11" i="27"/>
  <c r="F9" i="27"/>
  <c r="F7" i="27"/>
  <c r="F5" i="27"/>
  <c r="D24" i="27"/>
  <c r="D16" i="27"/>
  <c r="D5" i="27"/>
  <c r="I27" i="27"/>
  <c r="I23" i="27"/>
  <c r="I19" i="27"/>
  <c r="I15" i="27"/>
  <c r="I11" i="27"/>
  <c r="I7" i="27"/>
  <c r="D30" i="27"/>
  <c r="D25" i="27"/>
  <c r="D17" i="27"/>
  <c r="D9" i="27"/>
  <c r="J3" i="27"/>
  <c r="D3" i="27"/>
  <c r="K27" i="27"/>
  <c r="K21" i="27"/>
  <c r="K17" i="27"/>
  <c r="K13" i="27"/>
  <c r="K9" i="27"/>
  <c r="K5" i="27"/>
  <c r="J29" i="27"/>
  <c r="J25" i="27"/>
  <c r="J21" i="27"/>
  <c r="J17" i="27"/>
  <c r="J11" i="27"/>
  <c r="J7" i="27"/>
  <c r="D27" i="27"/>
  <c r="D8" i="27"/>
  <c r="I24" i="27"/>
  <c r="I16" i="27"/>
  <c r="I8" i="27"/>
  <c r="D26" i="27"/>
  <c r="D11" i="27"/>
  <c r="F3" i="27"/>
  <c r="K30" i="27"/>
  <c r="K28" i="27"/>
  <c r="K26" i="27"/>
  <c r="K24" i="27"/>
  <c r="K22" i="27"/>
  <c r="K20" i="27"/>
  <c r="K18" i="27"/>
  <c r="K16" i="27"/>
  <c r="K14" i="27"/>
  <c r="K12" i="27"/>
  <c r="K10" i="27"/>
  <c r="K8" i="27"/>
  <c r="K6" i="27"/>
  <c r="K4" i="27"/>
  <c r="J30" i="27"/>
  <c r="J28" i="27"/>
  <c r="J26" i="27"/>
  <c r="J24" i="27"/>
  <c r="J22" i="27"/>
  <c r="J20" i="27"/>
  <c r="J18" i="27"/>
  <c r="J16" i="27"/>
  <c r="J14" i="27"/>
  <c r="J12" i="27"/>
  <c r="J10" i="27"/>
  <c r="J8" i="27"/>
  <c r="J6" i="27"/>
  <c r="J4" i="27"/>
  <c r="D22" i="27"/>
  <c r="D14" i="27"/>
  <c r="I30" i="27"/>
  <c r="I26" i="27"/>
  <c r="I22" i="27"/>
  <c r="I18" i="27"/>
  <c r="I14" i="27"/>
  <c r="I10" i="27"/>
  <c r="I6" i="27"/>
  <c r="D29" i="27"/>
  <c r="D23" i="27"/>
  <c r="D15" i="27"/>
  <c r="D7" i="27"/>
  <c r="I3" i="27"/>
  <c r="G30" i="27"/>
  <c r="G28" i="27"/>
  <c r="G26" i="27"/>
  <c r="G24" i="27"/>
  <c r="G22" i="27"/>
  <c r="G20" i="27"/>
  <c r="G18" i="27"/>
  <c r="G16" i="27"/>
  <c r="G14" i="27"/>
  <c r="G12" i="27"/>
  <c r="G10" i="27"/>
  <c r="G8" i="27"/>
  <c r="G6" i="27"/>
  <c r="G4" i="27"/>
  <c r="F30" i="27"/>
  <c r="F28" i="27"/>
  <c r="F26" i="27"/>
  <c r="F24" i="27"/>
  <c r="F22" i="27"/>
  <c r="F20" i="27"/>
  <c r="F18" i="27"/>
  <c r="F16" i="27"/>
  <c r="F14" i="27"/>
  <c r="F12" i="27"/>
  <c r="F10" i="27"/>
  <c r="F8" i="27"/>
  <c r="F6" i="27"/>
  <c r="F4" i="27"/>
  <c r="D20" i="27"/>
  <c r="D12" i="27"/>
  <c r="I29" i="27"/>
  <c r="I25" i="27"/>
  <c r="I21" i="27"/>
  <c r="I17" i="27"/>
  <c r="I13" i="27"/>
  <c r="I9" i="27"/>
  <c r="I5" i="27"/>
  <c r="D28" i="27"/>
  <c r="D21" i="27"/>
  <c r="D13" i="27"/>
  <c r="D4" i="27"/>
  <c r="G3" i="27"/>
  <c r="K29" i="27"/>
  <c r="K25" i="27"/>
  <c r="K23" i="27"/>
  <c r="K19" i="27"/>
  <c r="K15" i="27"/>
  <c r="K11" i="27"/>
  <c r="K7" i="27"/>
  <c r="D10" i="27"/>
  <c r="J27" i="27"/>
  <c r="J23" i="27"/>
  <c r="J19" i="27"/>
  <c r="J15" i="27"/>
  <c r="J13" i="27"/>
  <c r="J9" i="27"/>
  <c r="J5" i="27"/>
  <c r="D18" i="27"/>
  <c r="I28" i="27"/>
  <c r="I20" i="27"/>
  <c r="I12" i="27"/>
  <c r="I4" i="27"/>
  <c r="D19" i="27"/>
  <c r="K3" i="27"/>
  <c r="E4" i="27" l="1"/>
  <c r="H4" i="27" s="1"/>
  <c r="E7" i="27"/>
  <c r="H7" i="27" s="1"/>
  <c r="E9" i="27"/>
  <c r="H9" i="27" s="1"/>
  <c r="E11" i="27"/>
  <c r="H11" i="27" s="1"/>
  <c r="E13" i="27"/>
  <c r="H13" i="27" s="1"/>
  <c r="E15" i="27"/>
  <c r="H15" i="27" s="1"/>
  <c r="E17" i="27"/>
  <c r="H17" i="27" s="1"/>
  <c r="E19" i="27"/>
  <c r="H19" i="27" s="1"/>
  <c r="E21" i="27"/>
  <c r="H21" i="27" s="1"/>
  <c r="E23" i="27"/>
  <c r="H23" i="27" s="1"/>
  <c r="E25" i="27"/>
  <c r="H25" i="27" s="1"/>
  <c r="E26" i="27"/>
  <c r="H26" i="27" s="1"/>
  <c r="E28" i="27"/>
  <c r="H28" i="27" s="1"/>
  <c r="E29" i="27"/>
  <c r="H29" i="27" s="1"/>
  <c r="E30" i="27"/>
  <c r="H30" i="27" s="1"/>
  <c r="E5" i="27"/>
  <c r="H5" i="27" s="1"/>
  <c r="E8" i="27"/>
  <c r="H8" i="27" s="1"/>
  <c r="E12" i="27"/>
  <c r="H12" i="27" s="1"/>
  <c r="E14" i="27"/>
  <c r="H14" i="27" s="1"/>
  <c r="E16" i="27"/>
  <c r="H16" i="27" s="1"/>
  <c r="E18" i="27"/>
  <c r="H18" i="27" s="1"/>
  <c r="E20" i="27"/>
  <c r="H20" i="27" s="1"/>
  <c r="E22" i="27"/>
  <c r="H22" i="27" s="1"/>
  <c r="E24" i="27"/>
  <c r="H24" i="27" s="1"/>
  <c r="E27" i="27"/>
  <c r="H27" i="27" s="1"/>
  <c r="E6" i="27"/>
  <c r="H6" i="27" s="1"/>
  <c r="E10" i="27"/>
  <c r="H10" i="27" s="1"/>
  <c r="E3" i="27"/>
  <c r="H3" i="27" s="1"/>
  <c r="D45" i="28"/>
  <c r="D44" i="28"/>
  <c r="F35" i="28" l="1"/>
  <c r="E35" i="28"/>
  <c r="D55" i="28" s="1"/>
  <c r="C35" i="28"/>
  <c r="D34" i="28"/>
  <c r="D33" i="28"/>
  <c r="D32" i="28"/>
  <c r="D31" i="28"/>
  <c r="D30" i="28"/>
  <c r="D29" i="28"/>
  <c r="D28" i="28"/>
  <c r="D27" i="28"/>
  <c r="D26" i="28"/>
  <c r="D25" i="28"/>
  <c r="D24" i="28"/>
  <c r="D23" i="28"/>
  <c r="D22" i="28"/>
  <c r="D21" i="28"/>
  <c r="D20" i="28"/>
  <c r="D19" i="28"/>
  <c r="D18" i="28"/>
  <c r="D17" i="28"/>
  <c r="D16" i="28"/>
  <c r="D15" i="28"/>
  <c r="D14" i="28"/>
  <c r="D13" i="28"/>
  <c r="D12" i="28"/>
  <c r="D11" i="28"/>
  <c r="G11" i="28" s="1"/>
  <c r="G12" i="28" l="1"/>
  <c r="G13" i="28" s="1"/>
  <c r="G14" i="28" s="1"/>
  <c r="G15" i="28" s="1"/>
  <c r="G16" i="28" s="1"/>
  <c r="G17" i="28" s="1"/>
  <c r="G18" i="28" s="1"/>
  <c r="G19" i="28" s="1"/>
  <c r="G20" i="28" s="1"/>
  <c r="G21" i="28" s="1"/>
  <c r="G22" i="28" s="1"/>
  <c r="G23" i="28" s="1"/>
  <c r="G24" i="28" s="1"/>
  <c r="G25" i="28" s="1"/>
  <c r="G26" i="28" s="1"/>
  <c r="G27" i="28" s="1"/>
  <c r="G28" i="28" s="1"/>
  <c r="G29" i="28" s="1"/>
  <c r="G30" i="28" s="1"/>
  <c r="G31" i="28" s="1"/>
  <c r="G32" i="28" s="1"/>
  <c r="G33" i="28" s="1"/>
  <c r="G34" i="28" s="1"/>
  <c r="D35" i="28"/>
  <c r="G35" i="28" s="1"/>
  <c r="D47" i="28"/>
  <c r="D46" i="28"/>
  <c r="D52" i="28" l="1"/>
</calcChain>
</file>

<file path=xl/sharedStrings.xml><?xml version="1.0" encoding="utf-8"?>
<sst xmlns="http://schemas.openxmlformats.org/spreadsheetml/2006/main" count="73" uniqueCount="72">
  <si>
    <t>Sam Houston Area Council</t>
  </si>
  <si>
    <t>Boy Scouts of America</t>
  </si>
  <si>
    <t>Pack</t>
  </si>
  <si>
    <t>Unit Sales Chairman</t>
  </si>
  <si>
    <t>E-Mail</t>
  </si>
  <si>
    <t xml:space="preserve">Receipt # </t>
  </si>
  <si>
    <t>Coupon Books Issued</t>
  </si>
  <si>
    <t>Money Received</t>
  </si>
  <si>
    <t>Outstanding Balance</t>
  </si>
  <si>
    <t># Books</t>
  </si>
  <si>
    <t>Value</t>
  </si>
  <si>
    <t>TOTALS</t>
  </si>
  <si>
    <t xml:space="preserve">           A          =</t>
  </si>
  <si>
    <t>B          +</t>
  </si>
  <si>
    <t xml:space="preserve">C </t>
  </si>
  <si>
    <t>YES / NO</t>
  </si>
  <si>
    <t>COMMITTEE CHAIRMAN:</t>
  </si>
  <si>
    <t>NAME</t>
  </si>
  <si>
    <t>Base Commission</t>
  </si>
  <si>
    <t>ADDRESS</t>
  </si>
  <si>
    <t>CITY/ZIP</t>
  </si>
  <si>
    <t>PHONE#</t>
  </si>
  <si>
    <t>YES</t>
  </si>
  <si>
    <t>NO</t>
  </si>
  <si>
    <r>
      <t xml:space="preserve">COMMISSION CALCULATION </t>
    </r>
    <r>
      <rPr>
        <b/>
        <u/>
        <sz val="11"/>
        <rFont val="Arial"/>
        <family val="2"/>
      </rPr>
      <t>(ESTIMATATION ONLY)</t>
    </r>
    <r>
      <rPr>
        <b/>
        <sz val="10"/>
        <rFont val="Arial"/>
        <family val="2"/>
      </rPr>
      <t>:</t>
    </r>
  </si>
  <si>
    <t>Troop</t>
  </si>
  <si>
    <t>Team</t>
  </si>
  <si>
    <t>Crew</t>
  </si>
  <si>
    <t>Ship</t>
  </si>
  <si>
    <t>Post</t>
  </si>
  <si>
    <t>Group</t>
  </si>
  <si>
    <t>TYPE:</t>
  </si>
  <si>
    <t>NUMBER:</t>
  </si>
  <si>
    <t>Cell Phone #</t>
  </si>
  <si>
    <t>*ESTIMATED* Commission:</t>
  </si>
  <si>
    <t>Unit</t>
  </si>
  <si>
    <t>Number</t>
  </si>
  <si>
    <t>Coupons Issiued</t>
  </si>
  <si>
    <t>$ Amount</t>
  </si>
  <si>
    <t>$ Turned In</t>
  </si>
  <si>
    <t>Name</t>
  </si>
  <si>
    <t>E-mail</t>
  </si>
  <si>
    <t>Phone</t>
  </si>
  <si>
    <t>Date</t>
  </si>
  <si>
    <t>Coupon Books
Returned</t>
  </si>
  <si>
    <t>5% Deadline Date</t>
  </si>
  <si>
    <t>3% Deadline Date</t>
  </si>
  <si>
    <t>1% Deadline Date</t>
  </si>
  <si>
    <t>Currency</t>
  </si>
  <si>
    <t>District Name</t>
  </si>
  <si>
    <t>Partcipation Deadline</t>
  </si>
  <si>
    <t>District Kickoff Date</t>
  </si>
  <si>
    <t>SF Date</t>
  </si>
  <si>
    <t>1%*</t>
  </si>
  <si>
    <t>* No base, partcipation, or bonus commission applied</t>
  </si>
  <si>
    <t xml:space="preserve">Close out DEADLINE MAY 31st. NO COMMISSIONS PAID AFTER THIS DATE. 
MUST ZERO ACCOUNT TO RECEIVE COMMISSIONS.
</t>
  </si>
  <si>
    <t>READ INSTRUCTIONS BELOW BEFORE ENTERING DATA INTO SHEET</t>
  </si>
  <si>
    <t>Only cells that are shaded in green should be edited/have data entered into them.</t>
  </si>
  <si>
    <t>To add additional units/sheets do the following:</t>
  </si>
  <si>
    <t xml:space="preserve">     * Right click on the sheet title BLANK</t>
  </si>
  <si>
    <t xml:space="preserve">     * Select '(move to end)' and check the box for 'Create a Copy'</t>
  </si>
  <si>
    <t xml:space="preserve">     * Select 'Move or Copy'</t>
  </si>
  <si>
    <t xml:space="preserve">     * Click 'Rename'</t>
  </si>
  <si>
    <t xml:space="preserve">     * DO NOT DELTE sheet titled BLANK</t>
  </si>
  <si>
    <t xml:space="preserve">     * The new name for the sheet has to be exact format.  Name should be unit type &amp; number.  For example it should be "Pack123" (note no space between type and number) and NOT "P123" or "Pack 123" or "Pack 0123".</t>
  </si>
  <si>
    <t>Each unit should have it's own sheet.</t>
  </si>
  <si>
    <t xml:space="preserve">     * For the new sheet created rename sheet by right clicking on new sheet</t>
  </si>
  <si>
    <r>
      <t xml:space="preserve">Complete information below instructions (highlighted cells only) </t>
    </r>
    <r>
      <rPr>
        <b/>
        <u/>
        <sz val="11"/>
        <color theme="1"/>
        <rFont val="Calibri"/>
        <family val="2"/>
        <scheme val="minor"/>
      </rPr>
      <t>BUT</t>
    </r>
    <r>
      <rPr>
        <sz val="11"/>
        <color theme="1"/>
        <rFont val="Calibri"/>
        <family val="2"/>
        <scheme val="minor"/>
      </rPr>
      <t xml:space="preserve"> read </t>
    </r>
    <r>
      <rPr>
        <b/>
        <u/>
        <sz val="11"/>
        <color theme="1"/>
        <rFont val="Calibri"/>
        <family val="2"/>
        <scheme val="minor"/>
      </rPr>
      <t>ALL</t>
    </r>
    <r>
      <rPr>
        <sz val="11"/>
        <color theme="1"/>
        <rFont val="Calibri"/>
        <family val="2"/>
        <scheme val="minor"/>
      </rPr>
      <t xml:space="preserve"> instructions before proceeding</t>
    </r>
  </si>
  <si>
    <t>For each newly created and properly named sheet make sure all applicable green cells are filled in</t>
  </si>
  <si>
    <t>Outstanding
Value</t>
  </si>
  <si>
    <t>Books Returned</t>
  </si>
  <si>
    <t>On the sheet titled 'List' complete green shaded cells (if done properly data from unit sheets will automatically transfer over) and give a district overview/scorecard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</si>
</sst>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4" formatCode="_(&quot;$&quot;* #,##0.00_);_(&quot;$&quot;* \(#,##0.00\);_(&quot;$&quot;* &quot;-&quot;??_);_(@_)"/>
    <numFmt numFmtId="43" formatCode="_(* #,##0.00_);_(* \(#,##0.00\);_(* &quot;-&quot;??_);_(@_)"/>
    <numFmt numFmtId="164" formatCode="m/d/yy;@"/>
    <numFmt numFmtId="165" formatCode="0.00_);[Red]\(0.00\)"/>
    <numFmt numFmtId="166" formatCode="&quot;$&quot;#,##0.00"/>
  </numFmts>
  <fonts count="30"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b/>
      <sz val="26"/>
      <color indexed="18"/>
      <name val="Arial"/>
      <family val="2"/>
    </font>
    <font>
      <b/>
      <sz val="12"/>
      <name val="Arial"/>
      <family val="2"/>
    </font>
    <font>
      <sz val="12"/>
      <name val="Arial"/>
      <family val="2"/>
    </font>
    <font>
      <b/>
      <sz val="11"/>
      <name val="Arial"/>
      <family val="2"/>
    </font>
    <font>
      <sz val="21"/>
      <color rgb="FF2B579A"/>
      <name val="Segoe UI"/>
      <family val="2"/>
    </font>
    <font>
      <u/>
      <sz val="10"/>
      <color indexed="12"/>
      <name val="Arial"/>
      <family val="2"/>
    </font>
    <font>
      <sz val="10"/>
      <color rgb="FF363636"/>
      <name val="Segoe UI Light"/>
      <family val="2"/>
    </font>
    <font>
      <sz val="14"/>
      <name val="Arial"/>
      <family val="2"/>
    </font>
    <font>
      <u/>
      <sz val="12"/>
      <color indexed="12"/>
      <name val="Arial"/>
      <family val="2"/>
    </font>
    <font>
      <b/>
      <sz val="16"/>
      <name val="Arial"/>
      <family val="2"/>
    </font>
    <font>
      <sz val="7"/>
      <name val="Arial"/>
      <family val="2"/>
    </font>
    <font>
      <sz val="10"/>
      <name val="Arial"/>
      <family val="2"/>
    </font>
    <font>
      <sz val="11"/>
      <name val="Arial"/>
      <family val="2"/>
    </font>
    <font>
      <b/>
      <sz val="10"/>
      <color indexed="12"/>
      <name val="Arial"/>
      <family val="2"/>
    </font>
    <font>
      <sz val="10"/>
      <color indexed="12"/>
      <name val="Arial"/>
      <family val="2"/>
    </font>
    <font>
      <b/>
      <sz val="14"/>
      <color indexed="17"/>
      <name val="Arial"/>
      <family val="2"/>
    </font>
    <font>
      <b/>
      <sz val="8"/>
      <name val="Arial"/>
      <family val="2"/>
    </font>
    <font>
      <sz val="8"/>
      <name val="Arial"/>
      <family val="2"/>
    </font>
    <font>
      <sz val="12"/>
      <color theme="0"/>
      <name val="Arial"/>
      <family val="2"/>
    </font>
    <font>
      <b/>
      <u/>
      <sz val="11"/>
      <name val="Arial"/>
      <family val="2"/>
    </font>
    <font>
      <sz val="10"/>
      <name val="Arial"/>
    </font>
    <font>
      <b/>
      <sz val="14"/>
      <name val="Arial"/>
      <family val="2"/>
    </font>
    <font>
      <sz val="11"/>
      <color rgb="FFFF0000"/>
      <name val="Calibri"/>
      <family val="2"/>
      <scheme val="minor"/>
    </font>
    <font>
      <sz val="11"/>
      <name val="Calibri"/>
      <family val="2"/>
      <scheme val="minor"/>
    </font>
    <font>
      <b/>
      <u/>
      <sz val="16"/>
      <color rgb="FFFF0000"/>
      <name val="Calibri"/>
      <family val="2"/>
      <scheme val="minor"/>
    </font>
    <font>
      <b/>
      <u/>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9" tint="0.59999389629810485"/>
        <bgColor indexed="64"/>
      </patternFill>
    </fill>
  </fills>
  <borders count="47">
    <border>
      <left/>
      <right/>
      <top/>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s>
  <cellStyleXfs count="5">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0" fontId="24" fillId="0" borderId="0"/>
    <xf numFmtId="44" fontId="24" fillId="0" borderId="0" applyFont="0" applyFill="0" applyBorder="0" applyAlignment="0" applyProtection="0"/>
  </cellStyleXfs>
  <cellXfs count="140">
    <xf numFmtId="0" fontId="0" fillId="0" borderId="0" xfId="0"/>
    <xf numFmtId="0" fontId="0" fillId="0" borderId="0" xfId="0" applyFill="1"/>
    <xf numFmtId="0" fontId="0" fillId="0" borderId="0" xfId="0" applyFill="1" applyBorder="1"/>
    <xf numFmtId="0" fontId="0" fillId="0" borderId="1" xfId="0" applyFill="1" applyBorder="1"/>
    <xf numFmtId="0" fontId="8" fillId="0" borderId="0" xfId="0" applyFont="1" applyFill="1" applyAlignment="1">
      <alignment vertical="center"/>
    </xf>
    <xf numFmtId="0" fontId="10" fillId="0" borderId="0" xfId="0" applyFont="1" applyFill="1" applyAlignment="1">
      <alignment vertical="center"/>
    </xf>
    <xf numFmtId="0" fontId="11" fillId="0" borderId="11" xfId="0" applyFont="1" applyFill="1" applyBorder="1" applyAlignment="1">
      <alignment horizontal="center" vertical="center" wrapText="1"/>
    </xf>
    <xf numFmtId="6" fontId="6" fillId="0" borderId="5" xfId="0" applyNumberFormat="1" applyFont="1" applyFill="1" applyBorder="1"/>
    <xf numFmtId="6" fontId="6" fillId="0" borderId="19" xfId="0" applyNumberFormat="1" applyFont="1" applyFill="1" applyBorder="1"/>
    <xf numFmtId="6" fontId="6" fillId="0" borderId="20" xfId="0" applyNumberFormat="1" applyFont="1" applyFill="1" applyBorder="1"/>
    <xf numFmtId="6" fontId="6" fillId="0" borderId="24" xfId="0" applyNumberFormat="1" applyFont="1" applyFill="1" applyBorder="1"/>
    <xf numFmtId="0" fontId="5" fillId="0" borderId="0" xfId="0" applyFont="1" applyFill="1" applyBorder="1" applyAlignment="1">
      <alignment horizontal="right"/>
    </xf>
    <xf numFmtId="38" fontId="6" fillId="0" borderId="27" xfId="0" applyNumberFormat="1" applyFont="1" applyFill="1" applyBorder="1"/>
    <xf numFmtId="6" fontId="6" fillId="0" borderId="28" xfId="0" applyNumberFormat="1" applyFont="1" applyFill="1" applyBorder="1"/>
    <xf numFmtId="6" fontId="6" fillId="0" borderId="29" xfId="0" applyNumberFormat="1" applyFont="1" applyFill="1" applyBorder="1"/>
    <xf numFmtId="6" fontId="6" fillId="0" borderId="30" xfId="0" applyNumberFormat="1" applyFont="1" applyFill="1" applyBorder="1"/>
    <xf numFmtId="165" fontId="6" fillId="0" borderId="0" xfId="0" applyNumberFormat="1" applyFont="1" applyFill="1" applyBorder="1"/>
    <xf numFmtId="165" fontId="5" fillId="0" borderId="0" xfId="0" applyNumberFormat="1" applyFont="1" applyFill="1" applyBorder="1" applyAlignment="1">
      <alignment horizontal="left"/>
    </xf>
    <xf numFmtId="6" fontId="5" fillId="0" borderId="0" xfId="0" applyNumberFormat="1" applyFont="1" applyFill="1" applyBorder="1" applyAlignment="1">
      <alignment horizontal="right"/>
    </xf>
    <xf numFmtId="6" fontId="5" fillId="0" borderId="0" xfId="0" applyNumberFormat="1" applyFont="1" applyFill="1" applyBorder="1" applyAlignment="1">
      <alignment horizontal="center"/>
    </xf>
    <xf numFmtId="0" fontId="14" fillId="0" borderId="0" xfId="0" applyFont="1" applyFill="1" applyAlignment="1">
      <alignment horizontal="center" vertical="center"/>
    </xf>
    <xf numFmtId="0" fontId="0" fillId="0" borderId="35" xfId="0" applyFill="1" applyBorder="1"/>
    <xf numFmtId="0" fontId="0" fillId="0" borderId="36" xfId="0" applyFill="1" applyBorder="1"/>
    <xf numFmtId="0" fontId="3" fillId="0" borderId="33" xfId="0" applyFont="1" applyFill="1" applyBorder="1"/>
    <xf numFmtId="0" fontId="0" fillId="0" borderId="37" xfId="0" applyFill="1" applyBorder="1"/>
    <xf numFmtId="0" fontId="0" fillId="0" borderId="34" xfId="0" applyFill="1" applyBorder="1"/>
    <xf numFmtId="0" fontId="18" fillId="0" borderId="38" xfId="0" applyFont="1" applyFill="1" applyBorder="1"/>
    <xf numFmtId="0" fontId="0" fillId="0" borderId="39" xfId="0" applyFill="1" applyBorder="1"/>
    <xf numFmtId="9" fontId="0" fillId="0" borderId="40" xfId="0" applyNumberFormat="1" applyFill="1" applyBorder="1" applyAlignment="1">
      <alignment horizontal="center"/>
    </xf>
    <xf numFmtId="166" fontId="0" fillId="0" borderId="41" xfId="0" applyNumberFormat="1" applyFill="1" applyBorder="1"/>
    <xf numFmtId="9" fontId="0" fillId="0" borderId="42" xfId="0" applyNumberFormat="1" applyFill="1" applyBorder="1" applyAlignment="1">
      <alignment horizontal="center"/>
    </xf>
    <xf numFmtId="0" fontId="0" fillId="0" borderId="2" xfId="0" applyFill="1" applyBorder="1"/>
    <xf numFmtId="166" fontId="0" fillId="0" borderId="43" xfId="0" applyNumberFormat="1" applyFill="1" applyBorder="1"/>
    <xf numFmtId="0" fontId="18" fillId="0" borderId="35" xfId="0" applyFont="1" applyFill="1" applyBorder="1"/>
    <xf numFmtId="0" fontId="0" fillId="0" borderId="40" xfId="0" applyFill="1" applyBorder="1"/>
    <xf numFmtId="166" fontId="0" fillId="0" borderId="44" xfId="0" applyNumberFormat="1" applyFill="1" applyBorder="1"/>
    <xf numFmtId="0" fontId="15" fillId="0" borderId="39" xfId="0" applyFont="1" applyFill="1" applyBorder="1"/>
    <xf numFmtId="41" fontId="3" fillId="0" borderId="45" xfId="1" applyNumberFormat="1" applyFont="1" applyFill="1" applyBorder="1"/>
    <xf numFmtId="0" fontId="3" fillId="0" borderId="40" xfId="0" applyFont="1" applyFill="1" applyBorder="1"/>
    <xf numFmtId="0" fontId="0" fillId="0" borderId="44" xfId="0" applyFill="1" applyBorder="1"/>
    <xf numFmtId="14" fontId="0" fillId="0" borderId="0" xfId="0" applyNumberFormat="1" applyFill="1"/>
    <xf numFmtId="164" fontId="22" fillId="0" borderId="0" xfId="0" applyNumberFormat="1" applyFont="1" applyFill="1" applyBorder="1"/>
    <xf numFmtId="9" fontId="0" fillId="0" borderId="0" xfId="0" applyNumberFormat="1" applyFill="1"/>
    <xf numFmtId="0" fontId="0" fillId="0" borderId="0" xfId="0" applyNumberFormat="1" applyFill="1"/>
    <xf numFmtId="0" fontId="15" fillId="2" borderId="32" xfId="0" applyFont="1" applyFill="1" applyBorder="1" applyAlignment="1" applyProtection="1">
      <alignment horizontal="center"/>
      <protection locked="0"/>
    </xf>
    <xf numFmtId="14" fontId="15" fillId="2" borderId="15" xfId="0" applyNumberFormat="1" applyFont="1" applyFill="1" applyBorder="1" applyProtection="1">
      <protection locked="0"/>
    </xf>
    <xf numFmtId="0" fontId="12" fillId="2" borderId="4" xfId="2" applyFont="1" applyFill="1" applyBorder="1" applyAlignment="1" applyProtection="1">
      <alignment horizontal="center"/>
      <protection locked="0"/>
    </xf>
    <xf numFmtId="38" fontId="6" fillId="2" borderId="3" xfId="0" applyNumberFormat="1" applyFont="1" applyFill="1" applyBorder="1" applyProtection="1">
      <protection locked="0"/>
    </xf>
    <xf numFmtId="14" fontId="15" fillId="2" borderId="16" xfId="0" applyNumberFormat="1" applyFont="1" applyFill="1" applyBorder="1" applyProtection="1">
      <protection locked="0"/>
    </xf>
    <xf numFmtId="0" fontId="12" fillId="2" borderId="17" xfId="2" applyFont="1" applyFill="1" applyBorder="1" applyAlignment="1" applyProtection="1">
      <alignment horizontal="center"/>
      <protection locked="0"/>
    </xf>
    <xf numFmtId="38" fontId="6" fillId="2" borderId="18" xfId="0" applyNumberFormat="1" applyFont="1" applyFill="1" applyBorder="1" applyProtection="1">
      <protection locked="0"/>
    </xf>
    <xf numFmtId="0" fontId="6" fillId="2" borderId="17" xfId="0" applyFont="1" applyFill="1" applyBorder="1" applyAlignment="1" applyProtection="1">
      <alignment horizontal="center"/>
      <protection locked="0"/>
    </xf>
    <xf numFmtId="38" fontId="6" fillId="2" borderId="23" xfId="0" applyNumberFormat="1" applyFont="1" applyFill="1" applyBorder="1" applyProtection="1">
      <protection locked="0"/>
    </xf>
    <xf numFmtId="6" fontId="6" fillId="2" borderId="6" xfId="0" applyNumberFormat="1" applyFont="1" applyFill="1" applyBorder="1" applyProtection="1">
      <protection locked="0"/>
    </xf>
    <xf numFmtId="6" fontId="6" fillId="2" borderId="20" xfId="0" applyNumberFormat="1" applyFont="1" applyFill="1" applyBorder="1" applyProtection="1">
      <protection locked="0"/>
    </xf>
    <xf numFmtId="6" fontId="6" fillId="2" borderId="22" xfId="0" applyNumberFormat="1" applyFont="1" applyFill="1" applyBorder="1" applyProtection="1">
      <protection locked="0"/>
    </xf>
    <xf numFmtId="6" fontId="6" fillId="2" borderId="25" xfId="0" applyNumberFormat="1" applyFont="1" applyFill="1" applyBorder="1" applyProtection="1">
      <protection locked="0"/>
    </xf>
    <xf numFmtId="0" fontId="6" fillId="2" borderId="1" xfId="0" applyFont="1" applyFill="1" applyBorder="1" applyAlignment="1" applyProtection="1">
      <alignment horizontal="right"/>
      <protection locked="0"/>
    </xf>
    <xf numFmtId="0" fontId="0" fillId="2" borderId="1" xfId="0" applyFill="1" applyBorder="1" applyProtection="1">
      <protection locked="0"/>
    </xf>
    <xf numFmtId="0" fontId="2" fillId="0" borderId="0" xfId="0" applyFont="1" applyFill="1"/>
    <xf numFmtId="0" fontId="2" fillId="0" borderId="0" xfId="0" applyFont="1" applyFill="1" applyBorder="1"/>
    <xf numFmtId="0" fontId="5" fillId="0" borderId="1" xfId="0" applyFont="1" applyFill="1" applyBorder="1" applyAlignment="1">
      <alignment horizontal="right"/>
    </xf>
    <xf numFmtId="0" fontId="11" fillId="0" borderId="9" xfId="0" applyFont="1" applyFill="1" applyBorder="1" applyAlignment="1">
      <alignment horizontal="center" vertical="center" wrapText="1"/>
    </xf>
    <xf numFmtId="0" fontId="24" fillId="0" borderId="0" xfId="3" applyAlignment="1">
      <alignment horizontal="center"/>
    </xf>
    <xf numFmtId="0" fontId="24" fillId="4" borderId="16" xfId="3" applyFill="1" applyBorder="1" applyAlignment="1">
      <alignment horizontal="center"/>
    </xf>
    <xf numFmtId="0" fontId="3" fillId="4" borderId="16" xfId="3" applyFont="1" applyFill="1" applyBorder="1" applyAlignment="1">
      <alignment horizontal="center"/>
    </xf>
    <xf numFmtId="0" fontId="3" fillId="4" borderId="16" xfId="3" applyFont="1" applyFill="1" applyBorder="1" applyAlignment="1">
      <alignment horizontal="center" wrapText="1"/>
    </xf>
    <xf numFmtId="44" fontId="3" fillId="4" borderId="16" xfId="4" applyFont="1" applyFill="1" applyBorder="1" applyAlignment="1">
      <alignment horizontal="center"/>
    </xf>
    <xf numFmtId="3" fontId="3" fillId="4" borderId="16" xfId="3" applyNumberFormat="1" applyFont="1" applyFill="1" applyBorder="1" applyAlignment="1">
      <alignment horizontal="center" wrapText="1"/>
    </xf>
    <xf numFmtId="0" fontId="3" fillId="0" borderId="0" xfId="3" applyFont="1" applyAlignment="1">
      <alignment horizontal="center"/>
    </xf>
    <xf numFmtId="44" fontId="0" fillId="0" borderId="0" xfId="4" applyFont="1" applyAlignment="1">
      <alignment horizontal="center"/>
    </xf>
    <xf numFmtId="3" fontId="24" fillId="0" borderId="0" xfId="3" applyNumberFormat="1" applyAlignment="1">
      <alignment horizontal="center"/>
    </xf>
    <xf numFmtId="0" fontId="15" fillId="0" borderId="16" xfId="3" applyFont="1" applyFill="1" applyBorder="1" applyAlignment="1">
      <alignment horizontal="center"/>
    </xf>
    <xf numFmtId="0" fontId="24" fillId="0" borderId="16" xfId="3" applyFill="1" applyBorder="1" applyAlignment="1">
      <alignment horizontal="center"/>
    </xf>
    <xf numFmtId="38" fontId="15" fillId="0" borderId="16" xfId="3" applyNumberFormat="1" applyFont="1" applyFill="1" applyBorder="1" applyAlignment="1">
      <alignment horizontal="center"/>
    </xf>
    <xf numFmtId="44" fontId="15" fillId="0" borderId="16" xfId="4" applyFont="1" applyFill="1" applyBorder="1" applyAlignment="1">
      <alignment horizontal="center"/>
    </xf>
    <xf numFmtId="6" fontId="15" fillId="0" borderId="16" xfId="4" applyNumberFormat="1" applyFont="1" applyFill="1" applyBorder="1" applyAlignment="1">
      <alignment horizontal="center"/>
    </xf>
    <xf numFmtId="0" fontId="9" fillId="0" borderId="0" xfId="2" applyAlignment="1" applyProtection="1">
      <alignment horizontal="center"/>
    </xf>
    <xf numFmtId="0" fontId="24" fillId="0" borderId="16" xfId="3" applyBorder="1" applyAlignment="1">
      <alignment horizontal="center"/>
    </xf>
    <xf numFmtId="1" fontId="6" fillId="2" borderId="7" xfId="0" applyNumberFormat="1" applyFont="1" applyFill="1" applyBorder="1" applyAlignment="1" applyProtection="1">
      <alignment horizontal="center"/>
      <protection locked="0"/>
    </xf>
    <xf numFmtId="1" fontId="6" fillId="2" borderId="21" xfId="0" applyNumberFormat="1" applyFont="1" applyFill="1" applyBorder="1" applyAlignment="1" applyProtection="1">
      <alignment horizontal="center"/>
      <protection locked="0"/>
    </xf>
    <xf numFmtId="1" fontId="6" fillId="2" borderId="26" xfId="0" applyNumberFormat="1" applyFont="1" applyFill="1" applyBorder="1" applyAlignment="1" applyProtection="1">
      <alignment horizontal="center"/>
      <protection locked="0"/>
    </xf>
    <xf numFmtId="1" fontId="15" fillId="0" borderId="16" xfId="4" applyNumberFormat="1" applyFont="1" applyFill="1" applyBorder="1" applyAlignment="1">
      <alignment horizontal="center"/>
    </xf>
    <xf numFmtId="44" fontId="3" fillId="4" borderId="16" xfId="4" applyFont="1" applyFill="1" applyBorder="1" applyAlignment="1">
      <alignment horizontal="center" wrapText="1"/>
    </xf>
    <xf numFmtId="0" fontId="0" fillId="0" borderId="1" xfId="0" applyFont="1" applyFill="1" applyBorder="1"/>
    <xf numFmtId="0" fontId="27" fillId="0" borderId="2" xfId="0" applyFont="1" applyFill="1" applyBorder="1"/>
    <xf numFmtId="9" fontId="0" fillId="0" borderId="0" xfId="0" applyNumberFormat="1" applyFill="1" applyBorder="1" applyAlignment="1">
      <alignment horizontal="center"/>
    </xf>
    <xf numFmtId="166" fontId="0" fillId="0" borderId="0" xfId="0" applyNumberFormat="1" applyFill="1" applyBorder="1"/>
    <xf numFmtId="0" fontId="0" fillId="0" borderId="2" xfId="0" applyFont="1" applyFill="1" applyBorder="1"/>
    <xf numFmtId="0" fontId="27" fillId="0" borderId="0" xfId="0" applyFont="1" applyFill="1" applyBorder="1"/>
    <xf numFmtId="9" fontId="0" fillId="0" borderId="0" xfId="0" applyNumberFormat="1" applyFill="1" applyBorder="1" applyAlignment="1">
      <alignment horizontal="left"/>
    </xf>
    <xf numFmtId="0" fontId="24" fillId="2" borderId="16" xfId="3" applyFill="1" applyBorder="1" applyAlignment="1">
      <alignment horizontal="center"/>
    </xf>
    <xf numFmtId="0" fontId="28" fillId="5" borderId="0" xfId="0" applyFont="1" applyFill="1"/>
    <xf numFmtId="0" fontId="26" fillId="0" borderId="0" xfId="0" applyFont="1" applyFill="1"/>
    <xf numFmtId="0" fontId="0" fillId="0" borderId="0" xfId="0" applyAlignment="1">
      <alignment horizontal="center" wrapText="1"/>
    </xf>
    <xf numFmtId="0" fontId="0" fillId="6" borderId="0" xfId="0" applyFill="1"/>
    <xf numFmtId="0" fontId="0" fillId="0" borderId="0" xfId="0" applyAlignment="1">
      <alignment horizontal="right"/>
    </xf>
    <xf numFmtId="14" fontId="0" fillId="6" borderId="0" xfId="0" applyNumberFormat="1" applyFill="1"/>
    <xf numFmtId="0" fontId="24" fillId="2" borderId="16" xfId="3" applyFill="1" applyBorder="1" applyAlignment="1">
      <alignment horizontal="center" vertical="center"/>
    </xf>
    <xf numFmtId="0" fontId="0" fillId="0" borderId="0" xfId="0" applyAlignment="1">
      <alignment horizontal="center" wrapText="1"/>
    </xf>
    <xf numFmtId="0" fontId="25" fillId="3" borderId="16" xfId="3" applyFont="1" applyFill="1" applyBorder="1" applyAlignment="1">
      <alignment horizontal="center"/>
    </xf>
    <xf numFmtId="0" fontId="11" fillId="3" borderId="16" xfId="3" applyFont="1" applyFill="1" applyBorder="1" applyAlignment="1">
      <alignment horizontal="center"/>
    </xf>
    <xf numFmtId="0" fontId="3" fillId="0" borderId="42" xfId="0" applyFont="1" applyFill="1" applyBorder="1" applyAlignment="1">
      <alignment horizontal="left"/>
    </xf>
    <xf numFmtId="0" fontId="3" fillId="0" borderId="2" xfId="0" applyFont="1" applyFill="1" applyBorder="1" applyAlignment="1">
      <alignment horizontal="left"/>
    </xf>
    <xf numFmtId="0" fontId="20" fillId="0" borderId="0" xfId="0" applyFont="1" applyFill="1" applyAlignment="1">
      <alignment horizontal="center" wrapText="1"/>
    </xf>
    <xf numFmtId="0" fontId="20" fillId="0" borderId="0" xfId="0" applyFont="1" applyFill="1" applyAlignment="1">
      <alignment horizontal="center"/>
    </xf>
    <xf numFmtId="0" fontId="21" fillId="0" borderId="0" xfId="0" applyFont="1" applyFill="1" applyAlignment="1">
      <alignment horizontal="center" wrapText="1"/>
    </xf>
    <xf numFmtId="0" fontId="5" fillId="0" borderId="0" xfId="0" applyFont="1" applyFill="1" applyBorder="1" applyAlignment="1">
      <alignment horizontal="center"/>
    </xf>
    <xf numFmtId="0" fontId="0" fillId="2" borderId="46"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5" fillId="0" borderId="33" xfId="0" applyFont="1" applyFill="1" applyBorder="1" applyAlignment="1">
      <alignment horizontal="center"/>
    </xf>
    <xf numFmtId="0" fontId="5" fillId="0" borderId="37" xfId="0" applyFont="1" applyFill="1" applyBorder="1" applyAlignment="1">
      <alignment horizontal="center"/>
    </xf>
    <xf numFmtId="0" fontId="5" fillId="0" borderId="35" xfId="0" applyFont="1" applyFill="1" applyBorder="1" applyAlignment="1">
      <alignment horizontal="center"/>
    </xf>
    <xf numFmtId="166" fontId="19" fillId="0" borderId="39" xfId="0" applyNumberFormat="1" applyFont="1" applyFill="1" applyBorder="1" applyAlignment="1">
      <alignment horizontal="center"/>
    </xf>
    <xf numFmtId="166" fontId="19" fillId="0" borderId="41" xfId="0" applyNumberFormat="1" applyFont="1" applyFill="1" applyBorder="1" applyAlignment="1">
      <alignment horizontal="center"/>
    </xf>
    <xf numFmtId="0" fontId="15" fillId="2" borderId="46" xfId="0" applyFont="1" applyFill="1" applyBorder="1" applyAlignment="1" applyProtection="1">
      <alignment horizontal="center"/>
      <protection locked="0"/>
    </xf>
    <xf numFmtId="0" fontId="15" fillId="2" borderId="41" xfId="0" applyFont="1" applyFill="1" applyBorder="1" applyAlignment="1" applyProtection="1">
      <alignment horizontal="center"/>
      <protection locked="0"/>
    </xf>
    <xf numFmtId="0" fontId="11" fillId="0"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6" fontId="13" fillId="0" borderId="31" xfId="0" applyNumberFormat="1" applyFont="1" applyFill="1" applyBorder="1" applyAlignment="1">
      <alignment horizontal="center" vertical="center"/>
    </xf>
    <xf numFmtId="6" fontId="13" fillId="0" borderId="0" xfId="0" applyNumberFormat="1" applyFont="1" applyFill="1" applyBorder="1" applyAlignment="1">
      <alignment horizontal="center" vertical="center"/>
    </xf>
    <xf numFmtId="0" fontId="16" fillId="0" borderId="32" xfId="0" applyFont="1" applyFill="1" applyBorder="1" applyAlignment="1">
      <alignment horizontal="left"/>
    </xf>
    <xf numFmtId="0" fontId="17" fillId="0" borderId="33" xfId="0" applyFont="1" applyFill="1" applyBorder="1" applyAlignment="1">
      <alignment horizontal="left"/>
    </xf>
    <xf numFmtId="0" fontId="17" fillId="0" borderId="34" xfId="0" applyFont="1" applyFill="1" applyBorder="1" applyAlignment="1">
      <alignment horizontal="left"/>
    </xf>
    <xf numFmtId="0" fontId="5" fillId="0" borderId="1" xfId="0" applyFont="1" applyFill="1" applyBorder="1" applyAlignment="1">
      <alignment horizontal="right"/>
    </xf>
    <xf numFmtId="0" fontId="9" fillId="2" borderId="2" xfId="2"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horizontal="right"/>
    </xf>
    <xf numFmtId="0" fontId="4" fillId="0" borderId="0" xfId="0" applyFont="1" applyFill="1" applyAlignment="1">
      <alignment horizontal="center"/>
    </xf>
    <xf numFmtId="0" fontId="7" fillId="0" borderId="1" xfId="0" applyFont="1" applyFill="1" applyBorder="1" applyAlignment="1">
      <alignment horizontal="right"/>
    </xf>
  </cellXfs>
  <cellStyles count="5">
    <cellStyle name="Comma" xfId="1" builtinId="3"/>
    <cellStyle name="Currency 2" xfId="4" xr:uid="{00000000-0005-0000-0000-000001000000}"/>
    <cellStyle name="Hyperlink" xfId="2" builtinId="8"/>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563880</xdr:colOff>
      <xdr:row>1</xdr:row>
      <xdr:rowOff>251460</xdr:rowOff>
    </xdr:from>
    <xdr:to>
      <xdr:col>6</xdr:col>
      <xdr:colOff>733978</xdr:colOff>
      <xdr:row>7</xdr:row>
      <xdr:rowOff>68580</xdr:rowOff>
    </xdr:to>
    <xdr:pic>
      <xdr:nvPicPr>
        <xdr:cNvPr id="4" name="Picture 3">
          <a:extLst>
            <a:ext uri="{FF2B5EF4-FFF2-40B4-BE49-F238E27FC236}">
              <a16:creationId xmlns:a16="http://schemas.microsoft.com/office/drawing/2014/main" id="{2D56A1CD-6AEC-4EC2-904E-4E49290C3E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434340"/>
          <a:ext cx="1236898" cy="1409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9761-13D4-4455-BB54-7B1AEA19BEC2}">
  <sheetPr>
    <tabColor rgb="FFFF0000"/>
  </sheetPr>
  <dimension ref="A2:B33"/>
  <sheetViews>
    <sheetView tabSelected="1" zoomScale="85" zoomScaleNormal="85" workbookViewId="0">
      <selection activeCell="A19" sqref="A19:A20"/>
    </sheetView>
  </sheetViews>
  <sheetFormatPr defaultRowHeight="15" x14ac:dyDescent="0.25"/>
  <cols>
    <col min="1" max="1" width="85.28515625" bestFit="1" customWidth="1"/>
    <col min="2" max="2" width="12.5703125" bestFit="1" customWidth="1"/>
  </cols>
  <sheetData>
    <row r="2" spans="1:1" ht="21" x14ac:dyDescent="0.35">
      <c r="A2" s="92" t="s">
        <v>56</v>
      </c>
    </row>
    <row r="5" spans="1:1" x14ac:dyDescent="0.25">
      <c r="A5" t="s">
        <v>57</v>
      </c>
    </row>
    <row r="6" spans="1:1" x14ac:dyDescent="0.25">
      <c r="A6" t="s">
        <v>65</v>
      </c>
    </row>
    <row r="7" spans="1:1" x14ac:dyDescent="0.25">
      <c r="A7" t="s">
        <v>58</v>
      </c>
    </row>
    <row r="8" spans="1:1" x14ac:dyDescent="0.25">
      <c r="A8" t="s">
        <v>59</v>
      </c>
    </row>
    <row r="9" spans="1:1" x14ac:dyDescent="0.25">
      <c r="A9" t="s">
        <v>61</v>
      </c>
    </row>
    <row r="10" spans="1:1" x14ac:dyDescent="0.25">
      <c r="A10" t="s">
        <v>60</v>
      </c>
    </row>
    <row r="11" spans="1:1" x14ac:dyDescent="0.25">
      <c r="A11" t="s">
        <v>66</v>
      </c>
    </row>
    <row r="12" spans="1:1" x14ac:dyDescent="0.25">
      <c r="A12" t="s">
        <v>62</v>
      </c>
    </row>
    <row r="13" spans="1:1" ht="14.45" customHeight="1" x14ac:dyDescent="0.25">
      <c r="A13" s="99" t="s">
        <v>64</v>
      </c>
    </row>
    <row r="14" spans="1:1" x14ac:dyDescent="0.25">
      <c r="A14" s="99"/>
    </row>
    <row r="15" spans="1:1" x14ac:dyDescent="0.25">
      <c r="A15" s="99"/>
    </row>
    <row r="16" spans="1:1" x14ac:dyDescent="0.25">
      <c r="A16" t="s">
        <v>63</v>
      </c>
    </row>
    <row r="17" spans="1:2" ht="30" x14ac:dyDescent="0.25">
      <c r="A17" s="94" t="s">
        <v>67</v>
      </c>
    </row>
    <row r="18" spans="1:2" ht="30" x14ac:dyDescent="0.25">
      <c r="A18" s="94" t="s">
        <v>68</v>
      </c>
    </row>
    <row r="19" spans="1:2" x14ac:dyDescent="0.25">
      <c r="A19" s="99" t="s">
        <v>71</v>
      </c>
    </row>
    <row r="20" spans="1:2" x14ac:dyDescent="0.25">
      <c r="A20" s="99"/>
    </row>
    <row r="26" spans="1:2" x14ac:dyDescent="0.25">
      <c r="A26" s="96"/>
    </row>
    <row r="27" spans="1:2" x14ac:dyDescent="0.25">
      <c r="A27" s="96" t="s">
        <v>49</v>
      </c>
      <c r="B27" s="95"/>
    </row>
    <row r="28" spans="1:2" x14ac:dyDescent="0.25">
      <c r="A28" s="96" t="s">
        <v>51</v>
      </c>
      <c r="B28" s="97">
        <v>43489</v>
      </c>
    </row>
    <row r="29" spans="1:2" x14ac:dyDescent="0.25">
      <c r="A29" s="96" t="s">
        <v>45</v>
      </c>
      <c r="B29" s="97">
        <v>43531</v>
      </c>
    </row>
    <row r="30" spans="1:2" x14ac:dyDescent="0.25">
      <c r="A30" s="96" t="s">
        <v>46</v>
      </c>
      <c r="B30" s="97">
        <v>43546</v>
      </c>
    </row>
    <row r="31" spans="1:2" x14ac:dyDescent="0.25">
      <c r="A31" s="96" t="s">
        <v>47</v>
      </c>
      <c r="B31" s="97">
        <v>43556</v>
      </c>
    </row>
    <row r="32" spans="1:2" x14ac:dyDescent="0.25">
      <c r="A32" s="96" t="s">
        <v>50</v>
      </c>
      <c r="B32" s="97">
        <v>43555</v>
      </c>
    </row>
    <row r="33" spans="1:2" x14ac:dyDescent="0.25">
      <c r="A33" s="96" t="s">
        <v>52</v>
      </c>
      <c r="B33" s="97">
        <v>43561</v>
      </c>
    </row>
  </sheetData>
  <mergeCells count="2">
    <mergeCell ref="A13:A15"/>
    <mergeCell ref="A19:A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30"/>
  <sheetViews>
    <sheetView workbookViewId="0">
      <selection activeCell="B3" sqref="B3"/>
    </sheetView>
  </sheetViews>
  <sheetFormatPr defaultRowHeight="15" x14ac:dyDescent="0.25"/>
  <cols>
    <col min="1" max="1" width="2.140625" style="63" customWidth="1"/>
    <col min="2" max="2" width="7" style="63" bestFit="1" customWidth="1"/>
    <col min="3" max="3" width="8.140625" style="63" bestFit="1" customWidth="1"/>
    <col min="4" max="4" width="8.85546875" style="63"/>
    <col min="5" max="5" width="12.28515625" style="70" customWidth="1"/>
    <col min="6" max="6" width="12.5703125" style="70" customWidth="1"/>
    <col min="7" max="7" width="12.5703125" style="71" customWidth="1"/>
    <col min="8" max="8" width="12.28515625" style="70" bestFit="1" customWidth="1"/>
    <col min="9" max="9" width="17.5703125" style="63" customWidth="1"/>
    <col min="10" max="10" width="30.85546875" style="63" bestFit="1" customWidth="1"/>
    <col min="11" max="11" width="12.140625" style="63" bestFit="1" customWidth="1"/>
    <col min="12" max="12" width="14.140625" style="63" bestFit="1" customWidth="1"/>
    <col min="13" max="13" width="11" style="63" bestFit="1" customWidth="1"/>
    <col min="14" max="256" width="8.85546875" style="63"/>
    <col min="257" max="257" width="2.140625" style="63" customWidth="1"/>
    <col min="258" max="258" width="7" style="63" bestFit="1" customWidth="1"/>
    <col min="259" max="259" width="8.140625" style="63" bestFit="1" customWidth="1"/>
    <col min="260" max="260" width="8.85546875" style="63"/>
    <col min="261" max="261" width="12.28515625" style="63" customWidth="1"/>
    <col min="262" max="263" width="12.5703125" style="63" customWidth="1"/>
    <col min="264" max="264" width="12.28515625" style="63" bestFit="1" customWidth="1"/>
    <col min="265" max="265" width="17.5703125" style="63" customWidth="1"/>
    <col min="266" max="266" width="30.85546875" style="63" bestFit="1" customWidth="1"/>
    <col min="267" max="267" width="12.140625" style="63" bestFit="1" customWidth="1"/>
    <col min="268" max="268" width="14.140625" style="63" bestFit="1" customWidth="1"/>
    <col min="269" max="269" width="11" style="63" bestFit="1" customWidth="1"/>
    <col min="270" max="512" width="8.85546875" style="63"/>
    <col min="513" max="513" width="2.140625" style="63" customWidth="1"/>
    <col min="514" max="514" width="7" style="63" bestFit="1" customWidth="1"/>
    <col min="515" max="515" width="8.140625" style="63" bestFit="1" customWidth="1"/>
    <col min="516" max="516" width="8.85546875" style="63"/>
    <col min="517" max="517" width="12.28515625" style="63" customWidth="1"/>
    <col min="518" max="519" width="12.5703125" style="63" customWidth="1"/>
    <col min="520" max="520" width="12.28515625" style="63" bestFit="1" customWidth="1"/>
    <col min="521" max="521" width="17.5703125" style="63" customWidth="1"/>
    <col min="522" max="522" width="30.85546875" style="63" bestFit="1" customWidth="1"/>
    <col min="523" max="523" width="12.140625" style="63" bestFit="1" customWidth="1"/>
    <col min="524" max="524" width="14.140625" style="63" bestFit="1" customWidth="1"/>
    <col min="525" max="525" width="11" style="63" bestFit="1" customWidth="1"/>
    <col min="526" max="768" width="8.85546875" style="63"/>
    <col min="769" max="769" width="2.140625" style="63" customWidth="1"/>
    <col min="770" max="770" width="7" style="63" bestFit="1" customWidth="1"/>
    <col min="771" max="771" width="8.140625" style="63" bestFit="1" customWidth="1"/>
    <col min="772" max="772" width="8.85546875" style="63"/>
    <col min="773" max="773" width="12.28515625" style="63" customWidth="1"/>
    <col min="774" max="775" width="12.5703125" style="63" customWidth="1"/>
    <col min="776" max="776" width="12.28515625" style="63" bestFit="1" customWidth="1"/>
    <col min="777" max="777" width="17.5703125" style="63" customWidth="1"/>
    <col min="778" max="778" width="30.85546875" style="63" bestFit="1" customWidth="1"/>
    <col min="779" max="779" width="12.140625" style="63" bestFit="1" customWidth="1"/>
    <col min="780" max="780" width="14.140625" style="63" bestFit="1" customWidth="1"/>
    <col min="781" max="781" width="11" style="63" bestFit="1" customWidth="1"/>
    <col min="782" max="1024" width="8.85546875" style="63"/>
    <col min="1025" max="1025" width="2.140625" style="63" customWidth="1"/>
    <col min="1026" max="1026" width="7" style="63" bestFit="1" customWidth="1"/>
    <col min="1027" max="1027" width="8.140625" style="63" bestFit="1" customWidth="1"/>
    <col min="1028" max="1028" width="8.85546875" style="63"/>
    <col min="1029" max="1029" width="12.28515625" style="63" customWidth="1"/>
    <col min="1030" max="1031" width="12.5703125" style="63" customWidth="1"/>
    <col min="1032" max="1032" width="12.28515625" style="63" bestFit="1" customWidth="1"/>
    <col min="1033" max="1033" width="17.5703125" style="63" customWidth="1"/>
    <col min="1034" max="1034" width="30.85546875" style="63" bestFit="1" customWidth="1"/>
    <col min="1035" max="1035" width="12.140625" style="63" bestFit="1" customWidth="1"/>
    <col min="1036" max="1036" width="14.140625" style="63" bestFit="1" customWidth="1"/>
    <col min="1037" max="1037" width="11" style="63" bestFit="1" customWidth="1"/>
    <col min="1038" max="1280" width="8.85546875" style="63"/>
    <col min="1281" max="1281" width="2.140625" style="63" customWidth="1"/>
    <col min="1282" max="1282" width="7" style="63" bestFit="1" customWidth="1"/>
    <col min="1283" max="1283" width="8.140625" style="63" bestFit="1" customWidth="1"/>
    <col min="1284" max="1284" width="8.85546875" style="63"/>
    <col min="1285" max="1285" width="12.28515625" style="63" customWidth="1"/>
    <col min="1286" max="1287" width="12.5703125" style="63" customWidth="1"/>
    <col min="1288" max="1288" width="12.28515625" style="63" bestFit="1" customWidth="1"/>
    <col min="1289" max="1289" width="17.5703125" style="63" customWidth="1"/>
    <col min="1290" max="1290" width="30.85546875" style="63" bestFit="1" customWidth="1"/>
    <col min="1291" max="1291" width="12.140625" style="63" bestFit="1" customWidth="1"/>
    <col min="1292" max="1292" width="14.140625" style="63" bestFit="1" customWidth="1"/>
    <col min="1293" max="1293" width="11" style="63" bestFit="1" customWidth="1"/>
    <col min="1294" max="1536" width="8.85546875" style="63"/>
    <col min="1537" max="1537" width="2.140625" style="63" customWidth="1"/>
    <col min="1538" max="1538" width="7" style="63" bestFit="1" customWidth="1"/>
    <col min="1539" max="1539" width="8.140625" style="63" bestFit="1" customWidth="1"/>
    <col min="1540" max="1540" width="8.85546875" style="63"/>
    <col min="1541" max="1541" width="12.28515625" style="63" customWidth="1"/>
    <col min="1542" max="1543" width="12.5703125" style="63" customWidth="1"/>
    <col min="1544" max="1544" width="12.28515625" style="63" bestFit="1" customWidth="1"/>
    <col min="1545" max="1545" width="17.5703125" style="63" customWidth="1"/>
    <col min="1546" max="1546" width="30.85546875" style="63" bestFit="1" customWidth="1"/>
    <col min="1547" max="1547" width="12.140625" style="63" bestFit="1" customWidth="1"/>
    <col min="1548" max="1548" width="14.140625" style="63" bestFit="1" customWidth="1"/>
    <col min="1549" max="1549" width="11" style="63" bestFit="1" customWidth="1"/>
    <col min="1550" max="1792" width="8.85546875" style="63"/>
    <col min="1793" max="1793" width="2.140625" style="63" customWidth="1"/>
    <col min="1794" max="1794" width="7" style="63" bestFit="1" customWidth="1"/>
    <col min="1795" max="1795" width="8.140625" style="63" bestFit="1" customWidth="1"/>
    <col min="1796" max="1796" width="8.85546875" style="63"/>
    <col min="1797" max="1797" width="12.28515625" style="63" customWidth="1"/>
    <col min="1798" max="1799" width="12.5703125" style="63" customWidth="1"/>
    <col min="1800" max="1800" width="12.28515625" style="63" bestFit="1" customWidth="1"/>
    <col min="1801" max="1801" width="17.5703125" style="63" customWidth="1"/>
    <col min="1802" max="1802" width="30.85546875" style="63" bestFit="1" customWidth="1"/>
    <col min="1803" max="1803" width="12.140625" style="63" bestFit="1" customWidth="1"/>
    <col min="1804" max="1804" width="14.140625" style="63" bestFit="1" customWidth="1"/>
    <col min="1805" max="1805" width="11" style="63" bestFit="1" customWidth="1"/>
    <col min="1806" max="2048" width="8.85546875" style="63"/>
    <col min="2049" max="2049" width="2.140625" style="63" customWidth="1"/>
    <col min="2050" max="2050" width="7" style="63" bestFit="1" customWidth="1"/>
    <col min="2051" max="2051" width="8.140625" style="63" bestFit="1" customWidth="1"/>
    <col min="2052" max="2052" width="8.85546875" style="63"/>
    <col min="2053" max="2053" width="12.28515625" style="63" customWidth="1"/>
    <col min="2054" max="2055" width="12.5703125" style="63" customWidth="1"/>
    <col min="2056" max="2056" width="12.28515625" style="63" bestFit="1" customWidth="1"/>
    <col min="2057" max="2057" width="17.5703125" style="63" customWidth="1"/>
    <col min="2058" max="2058" width="30.85546875" style="63" bestFit="1" customWidth="1"/>
    <col min="2059" max="2059" width="12.140625" style="63" bestFit="1" customWidth="1"/>
    <col min="2060" max="2060" width="14.140625" style="63" bestFit="1" customWidth="1"/>
    <col min="2061" max="2061" width="11" style="63" bestFit="1" customWidth="1"/>
    <col min="2062" max="2304" width="8.85546875" style="63"/>
    <col min="2305" max="2305" width="2.140625" style="63" customWidth="1"/>
    <col min="2306" max="2306" width="7" style="63" bestFit="1" customWidth="1"/>
    <col min="2307" max="2307" width="8.140625" style="63" bestFit="1" customWidth="1"/>
    <col min="2308" max="2308" width="8.85546875" style="63"/>
    <col min="2309" max="2309" width="12.28515625" style="63" customWidth="1"/>
    <col min="2310" max="2311" width="12.5703125" style="63" customWidth="1"/>
    <col min="2312" max="2312" width="12.28515625" style="63" bestFit="1" customWidth="1"/>
    <col min="2313" max="2313" width="17.5703125" style="63" customWidth="1"/>
    <col min="2314" max="2314" width="30.85546875" style="63" bestFit="1" customWidth="1"/>
    <col min="2315" max="2315" width="12.140625" style="63" bestFit="1" customWidth="1"/>
    <col min="2316" max="2316" width="14.140625" style="63" bestFit="1" customWidth="1"/>
    <col min="2317" max="2317" width="11" style="63" bestFit="1" customWidth="1"/>
    <col min="2318" max="2560" width="8.85546875" style="63"/>
    <col min="2561" max="2561" width="2.140625" style="63" customWidth="1"/>
    <col min="2562" max="2562" width="7" style="63" bestFit="1" customWidth="1"/>
    <col min="2563" max="2563" width="8.140625" style="63" bestFit="1" customWidth="1"/>
    <col min="2564" max="2564" width="8.85546875" style="63"/>
    <col min="2565" max="2565" width="12.28515625" style="63" customWidth="1"/>
    <col min="2566" max="2567" width="12.5703125" style="63" customWidth="1"/>
    <col min="2568" max="2568" width="12.28515625" style="63" bestFit="1" customWidth="1"/>
    <col min="2569" max="2569" width="17.5703125" style="63" customWidth="1"/>
    <col min="2570" max="2570" width="30.85546875" style="63" bestFit="1" customWidth="1"/>
    <col min="2571" max="2571" width="12.140625" style="63" bestFit="1" customWidth="1"/>
    <col min="2572" max="2572" width="14.140625" style="63" bestFit="1" customWidth="1"/>
    <col min="2573" max="2573" width="11" style="63" bestFit="1" customWidth="1"/>
    <col min="2574" max="2816" width="8.85546875" style="63"/>
    <col min="2817" max="2817" width="2.140625" style="63" customWidth="1"/>
    <col min="2818" max="2818" width="7" style="63" bestFit="1" customWidth="1"/>
    <col min="2819" max="2819" width="8.140625" style="63" bestFit="1" customWidth="1"/>
    <col min="2820" max="2820" width="8.85546875" style="63"/>
    <col min="2821" max="2821" width="12.28515625" style="63" customWidth="1"/>
    <col min="2822" max="2823" width="12.5703125" style="63" customWidth="1"/>
    <col min="2824" max="2824" width="12.28515625" style="63" bestFit="1" customWidth="1"/>
    <col min="2825" max="2825" width="17.5703125" style="63" customWidth="1"/>
    <col min="2826" max="2826" width="30.85546875" style="63" bestFit="1" customWidth="1"/>
    <col min="2827" max="2827" width="12.140625" style="63" bestFit="1" customWidth="1"/>
    <col min="2828" max="2828" width="14.140625" style="63" bestFit="1" customWidth="1"/>
    <col min="2829" max="2829" width="11" style="63" bestFit="1" customWidth="1"/>
    <col min="2830" max="3072" width="8.85546875" style="63"/>
    <col min="3073" max="3073" width="2.140625" style="63" customWidth="1"/>
    <col min="3074" max="3074" width="7" style="63" bestFit="1" customWidth="1"/>
    <col min="3075" max="3075" width="8.140625" style="63" bestFit="1" customWidth="1"/>
    <col min="3076" max="3076" width="8.85546875" style="63"/>
    <col min="3077" max="3077" width="12.28515625" style="63" customWidth="1"/>
    <col min="3078" max="3079" width="12.5703125" style="63" customWidth="1"/>
    <col min="3080" max="3080" width="12.28515625" style="63" bestFit="1" customWidth="1"/>
    <col min="3081" max="3081" width="17.5703125" style="63" customWidth="1"/>
    <col min="3082" max="3082" width="30.85546875" style="63" bestFit="1" customWidth="1"/>
    <col min="3083" max="3083" width="12.140625" style="63" bestFit="1" customWidth="1"/>
    <col min="3084" max="3084" width="14.140625" style="63" bestFit="1" customWidth="1"/>
    <col min="3085" max="3085" width="11" style="63" bestFit="1" customWidth="1"/>
    <col min="3086" max="3328" width="8.85546875" style="63"/>
    <col min="3329" max="3329" width="2.140625" style="63" customWidth="1"/>
    <col min="3330" max="3330" width="7" style="63" bestFit="1" customWidth="1"/>
    <col min="3331" max="3331" width="8.140625" style="63" bestFit="1" customWidth="1"/>
    <col min="3332" max="3332" width="8.85546875" style="63"/>
    <col min="3333" max="3333" width="12.28515625" style="63" customWidth="1"/>
    <col min="3334" max="3335" width="12.5703125" style="63" customWidth="1"/>
    <col min="3336" max="3336" width="12.28515625" style="63" bestFit="1" customWidth="1"/>
    <col min="3337" max="3337" width="17.5703125" style="63" customWidth="1"/>
    <col min="3338" max="3338" width="30.85546875" style="63" bestFit="1" customWidth="1"/>
    <col min="3339" max="3339" width="12.140625" style="63" bestFit="1" customWidth="1"/>
    <col min="3340" max="3340" width="14.140625" style="63" bestFit="1" customWidth="1"/>
    <col min="3341" max="3341" width="11" style="63" bestFit="1" customWidth="1"/>
    <col min="3342" max="3584" width="8.85546875" style="63"/>
    <col min="3585" max="3585" width="2.140625" style="63" customWidth="1"/>
    <col min="3586" max="3586" width="7" style="63" bestFit="1" customWidth="1"/>
    <col min="3587" max="3587" width="8.140625" style="63" bestFit="1" customWidth="1"/>
    <col min="3588" max="3588" width="8.85546875" style="63"/>
    <col min="3589" max="3589" width="12.28515625" style="63" customWidth="1"/>
    <col min="3590" max="3591" width="12.5703125" style="63" customWidth="1"/>
    <col min="3592" max="3592" width="12.28515625" style="63" bestFit="1" customWidth="1"/>
    <col min="3593" max="3593" width="17.5703125" style="63" customWidth="1"/>
    <col min="3594" max="3594" width="30.85546875" style="63" bestFit="1" customWidth="1"/>
    <col min="3595" max="3595" width="12.140625" style="63" bestFit="1" customWidth="1"/>
    <col min="3596" max="3596" width="14.140625" style="63" bestFit="1" customWidth="1"/>
    <col min="3597" max="3597" width="11" style="63" bestFit="1" customWidth="1"/>
    <col min="3598" max="3840" width="8.85546875" style="63"/>
    <col min="3841" max="3841" width="2.140625" style="63" customWidth="1"/>
    <col min="3842" max="3842" width="7" style="63" bestFit="1" customWidth="1"/>
    <col min="3843" max="3843" width="8.140625" style="63" bestFit="1" customWidth="1"/>
    <col min="3844" max="3844" width="8.85546875" style="63"/>
    <col min="3845" max="3845" width="12.28515625" style="63" customWidth="1"/>
    <col min="3846" max="3847" width="12.5703125" style="63" customWidth="1"/>
    <col min="3848" max="3848" width="12.28515625" style="63" bestFit="1" customWidth="1"/>
    <col min="3849" max="3849" width="17.5703125" style="63" customWidth="1"/>
    <col min="3850" max="3850" width="30.85546875" style="63" bestFit="1" customWidth="1"/>
    <col min="3851" max="3851" width="12.140625" style="63" bestFit="1" customWidth="1"/>
    <col min="3852" max="3852" width="14.140625" style="63" bestFit="1" customWidth="1"/>
    <col min="3853" max="3853" width="11" style="63" bestFit="1" customWidth="1"/>
    <col min="3854" max="4096" width="8.85546875" style="63"/>
    <col min="4097" max="4097" width="2.140625" style="63" customWidth="1"/>
    <col min="4098" max="4098" width="7" style="63" bestFit="1" customWidth="1"/>
    <col min="4099" max="4099" width="8.140625" style="63" bestFit="1" customWidth="1"/>
    <col min="4100" max="4100" width="8.85546875" style="63"/>
    <col min="4101" max="4101" width="12.28515625" style="63" customWidth="1"/>
    <col min="4102" max="4103" width="12.5703125" style="63" customWidth="1"/>
    <col min="4104" max="4104" width="12.28515625" style="63" bestFit="1" customWidth="1"/>
    <col min="4105" max="4105" width="17.5703125" style="63" customWidth="1"/>
    <col min="4106" max="4106" width="30.85546875" style="63" bestFit="1" customWidth="1"/>
    <col min="4107" max="4107" width="12.140625" style="63" bestFit="1" customWidth="1"/>
    <col min="4108" max="4108" width="14.140625" style="63" bestFit="1" customWidth="1"/>
    <col min="4109" max="4109" width="11" style="63" bestFit="1" customWidth="1"/>
    <col min="4110" max="4352" width="8.85546875" style="63"/>
    <col min="4353" max="4353" width="2.140625" style="63" customWidth="1"/>
    <col min="4354" max="4354" width="7" style="63" bestFit="1" customWidth="1"/>
    <col min="4355" max="4355" width="8.140625" style="63" bestFit="1" customWidth="1"/>
    <col min="4356" max="4356" width="8.85546875" style="63"/>
    <col min="4357" max="4357" width="12.28515625" style="63" customWidth="1"/>
    <col min="4358" max="4359" width="12.5703125" style="63" customWidth="1"/>
    <col min="4360" max="4360" width="12.28515625" style="63" bestFit="1" customWidth="1"/>
    <col min="4361" max="4361" width="17.5703125" style="63" customWidth="1"/>
    <col min="4362" max="4362" width="30.85546875" style="63" bestFit="1" customWidth="1"/>
    <col min="4363" max="4363" width="12.140625" style="63" bestFit="1" customWidth="1"/>
    <col min="4364" max="4364" width="14.140625" style="63" bestFit="1" customWidth="1"/>
    <col min="4365" max="4365" width="11" style="63" bestFit="1" customWidth="1"/>
    <col min="4366" max="4608" width="8.85546875" style="63"/>
    <col min="4609" max="4609" width="2.140625" style="63" customWidth="1"/>
    <col min="4610" max="4610" width="7" style="63" bestFit="1" customWidth="1"/>
    <col min="4611" max="4611" width="8.140625" style="63" bestFit="1" customWidth="1"/>
    <col min="4612" max="4612" width="8.85546875" style="63"/>
    <col min="4613" max="4613" width="12.28515625" style="63" customWidth="1"/>
    <col min="4614" max="4615" width="12.5703125" style="63" customWidth="1"/>
    <col min="4616" max="4616" width="12.28515625" style="63" bestFit="1" customWidth="1"/>
    <col min="4617" max="4617" width="17.5703125" style="63" customWidth="1"/>
    <col min="4618" max="4618" width="30.85546875" style="63" bestFit="1" customWidth="1"/>
    <col min="4619" max="4619" width="12.140625" style="63" bestFit="1" customWidth="1"/>
    <col min="4620" max="4620" width="14.140625" style="63" bestFit="1" customWidth="1"/>
    <col min="4621" max="4621" width="11" style="63" bestFit="1" customWidth="1"/>
    <col min="4622" max="4864" width="8.85546875" style="63"/>
    <col min="4865" max="4865" width="2.140625" style="63" customWidth="1"/>
    <col min="4866" max="4866" width="7" style="63" bestFit="1" customWidth="1"/>
    <col min="4867" max="4867" width="8.140625" style="63" bestFit="1" customWidth="1"/>
    <col min="4868" max="4868" width="8.85546875" style="63"/>
    <col min="4869" max="4869" width="12.28515625" style="63" customWidth="1"/>
    <col min="4870" max="4871" width="12.5703125" style="63" customWidth="1"/>
    <col min="4872" max="4872" width="12.28515625" style="63" bestFit="1" customWidth="1"/>
    <col min="4873" max="4873" width="17.5703125" style="63" customWidth="1"/>
    <col min="4874" max="4874" width="30.85546875" style="63" bestFit="1" customWidth="1"/>
    <col min="4875" max="4875" width="12.140625" style="63" bestFit="1" customWidth="1"/>
    <col min="4876" max="4876" width="14.140625" style="63" bestFit="1" customWidth="1"/>
    <col min="4877" max="4877" width="11" style="63" bestFit="1" customWidth="1"/>
    <col min="4878" max="5120" width="8.85546875" style="63"/>
    <col min="5121" max="5121" width="2.140625" style="63" customWidth="1"/>
    <col min="5122" max="5122" width="7" style="63" bestFit="1" customWidth="1"/>
    <col min="5123" max="5123" width="8.140625" style="63" bestFit="1" customWidth="1"/>
    <col min="5124" max="5124" width="8.85546875" style="63"/>
    <col min="5125" max="5125" width="12.28515625" style="63" customWidth="1"/>
    <col min="5126" max="5127" width="12.5703125" style="63" customWidth="1"/>
    <col min="5128" max="5128" width="12.28515625" style="63" bestFit="1" customWidth="1"/>
    <col min="5129" max="5129" width="17.5703125" style="63" customWidth="1"/>
    <col min="5130" max="5130" width="30.85546875" style="63" bestFit="1" customWidth="1"/>
    <col min="5131" max="5131" width="12.140625" style="63" bestFit="1" customWidth="1"/>
    <col min="5132" max="5132" width="14.140625" style="63" bestFit="1" customWidth="1"/>
    <col min="5133" max="5133" width="11" style="63" bestFit="1" customWidth="1"/>
    <col min="5134" max="5376" width="8.85546875" style="63"/>
    <col min="5377" max="5377" width="2.140625" style="63" customWidth="1"/>
    <col min="5378" max="5378" width="7" style="63" bestFit="1" customWidth="1"/>
    <col min="5379" max="5379" width="8.140625" style="63" bestFit="1" customWidth="1"/>
    <col min="5380" max="5380" width="8.85546875" style="63"/>
    <col min="5381" max="5381" width="12.28515625" style="63" customWidth="1"/>
    <col min="5382" max="5383" width="12.5703125" style="63" customWidth="1"/>
    <col min="5384" max="5384" width="12.28515625" style="63" bestFit="1" customWidth="1"/>
    <col min="5385" max="5385" width="17.5703125" style="63" customWidth="1"/>
    <col min="5386" max="5386" width="30.85546875" style="63" bestFit="1" customWidth="1"/>
    <col min="5387" max="5387" width="12.140625" style="63" bestFit="1" customWidth="1"/>
    <col min="5388" max="5388" width="14.140625" style="63" bestFit="1" customWidth="1"/>
    <col min="5389" max="5389" width="11" style="63" bestFit="1" customWidth="1"/>
    <col min="5390" max="5632" width="8.85546875" style="63"/>
    <col min="5633" max="5633" width="2.140625" style="63" customWidth="1"/>
    <col min="5634" max="5634" width="7" style="63" bestFit="1" customWidth="1"/>
    <col min="5635" max="5635" width="8.140625" style="63" bestFit="1" customWidth="1"/>
    <col min="5636" max="5636" width="8.85546875" style="63"/>
    <col min="5637" max="5637" width="12.28515625" style="63" customWidth="1"/>
    <col min="5638" max="5639" width="12.5703125" style="63" customWidth="1"/>
    <col min="5640" max="5640" width="12.28515625" style="63" bestFit="1" customWidth="1"/>
    <col min="5641" max="5641" width="17.5703125" style="63" customWidth="1"/>
    <col min="5642" max="5642" width="30.85546875" style="63" bestFit="1" customWidth="1"/>
    <col min="5643" max="5643" width="12.140625" style="63" bestFit="1" customWidth="1"/>
    <col min="5644" max="5644" width="14.140625" style="63" bestFit="1" customWidth="1"/>
    <col min="5645" max="5645" width="11" style="63" bestFit="1" customWidth="1"/>
    <col min="5646" max="5888" width="8.85546875" style="63"/>
    <col min="5889" max="5889" width="2.140625" style="63" customWidth="1"/>
    <col min="5890" max="5890" width="7" style="63" bestFit="1" customWidth="1"/>
    <col min="5891" max="5891" width="8.140625" style="63" bestFit="1" customWidth="1"/>
    <col min="5892" max="5892" width="8.85546875" style="63"/>
    <col min="5893" max="5893" width="12.28515625" style="63" customWidth="1"/>
    <col min="5894" max="5895" width="12.5703125" style="63" customWidth="1"/>
    <col min="5896" max="5896" width="12.28515625" style="63" bestFit="1" customWidth="1"/>
    <col min="5897" max="5897" width="17.5703125" style="63" customWidth="1"/>
    <col min="5898" max="5898" width="30.85546875" style="63" bestFit="1" customWidth="1"/>
    <col min="5899" max="5899" width="12.140625" style="63" bestFit="1" customWidth="1"/>
    <col min="5900" max="5900" width="14.140625" style="63" bestFit="1" customWidth="1"/>
    <col min="5901" max="5901" width="11" style="63" bestFit="1" customWidth="1"/>
    <col min="5902" max="6144" width="8.85546875" style="63"/>
    <col min="6145" max="6145" width="2.140625" style="63" customWidth="1"/>
    <col min="6146" max="6146" width="7" style="63" bestFit="1" customWidth="1"/>
    <col min="6147" max="6147" width="8.140625" style="63" bestFit="1" customWidth="1"/>
    <col min="6148" max="6148" width="8.85546875" style="63"/>
    <col min="6149" max="6149" width="12.28515625" style="63" customWidth="1"/>
    <col min="6150" max="6151" width="12.5703125" style="63" customWidth="1"/>
    <col min="6152" max="6152" width="12.28515625" style="63" bestFit="1" customWidth="1"/>
    <col min="6153" max="6153" width="17.5703125" style="63" customWidth="1"/>
    <col min="6154" max="6154" width="30.85546875" style="63" bestFit="1" customWidth="1"/>
    <col min="6155" max="6155" width="12.140625" style="63" bestFit="1" customWidth="1"/>
    <col min="6156" max="6156" width="14.140625" style="63" bestFit="1" customWidth="1"/>
    <col min="6157" max="6157" width="11" style="63" bestFit="1" customWidth="1"/>
    <col min="6158" max="6400" width="8.85546875" style="63"/>
    <col min="6401" max="6401" width="2.140625" style="63" customWidth="1"/>
    <col min="6402" max="6402" width="7" style="63" bestFit="1" customWidth="1"/>
    <col min="6403" max="6403" width="8.140625" style="63" bestFit="1" customWidth="1"/>
    <col min="6404" max="6404" width="8.85546875" style="63"/>
    <col min="6405" max="6405" width="12.28515625" style="63" customWidth="1"/>
    <col min="6406" max="6407" width="12.5703125" style="63" customWidth="1"/>
    <col min="6408" max="6408" width="12.28515625" style="63" bestFit="1" customWidth="1"/>
    <col min="6409" max="6409" width="17.5703125" style="63" customWidth="1"/>
    <col min="6410" max="6410" width="30.85546875" style="63" bestFit="1" customWidth="1"/>
    <col min="6411" max="6411" width="12.140625" style="63" bestFit="1" customWidth="1"/>
    <col min="6412" max="6412" width="14.140625" style="63" bestFit="1" customWidth="1"/>
    <col min="6413" max="6413" width="11" style="63" bestFit="1" customWidth="1"/>
    <col min="6414" max="6656" width="8.85546875" style="63"/>
    <col min="6657" max="6657" width="2.140625" style="63" customWidth="1"/>
    <col min="6658" max="6658" width="7" style="63" bestFit="1" customWidth="1"/>
    <col min="6659" max="6659" width="8.140625" style="63" bestFit="1" customWidth="1"/>
    <col min="6660" max="6660" width="8.85546875" style="63"/>
    <col min="6661" max="6661" width="12.28515625" style="63" customWidth="1"/>
    <col min="6662" max="6663" width="12.5703125" style="63" customWidth="1"/>
    <col min="6664" max="6664" width="12.28515625" style="63" bestFit="1" customWidth="1"/>
    <col min="6665" max="6665" width="17.5703125" style="63" customWidth="1"/>
    <col min="6666" max="6666" width="30.85546875" style="63" bestFit="1" customWidth="1"/>
    <col min="6667" max="6667" width="12.140625" style="63" bestFit="1" customWidth="1"/>
    <col min="6668" max="6668" width="14.140625" style="63" bestFit="1" customWidth="1"/>
    <col min="6669" max="6669" width="11" style="63" bestFit="1" customWidth="1"/>
    <col min="6670" max="6912" width="8.85546875" style="63"/>
    <col min="6913" max="6913" width="2.140625" style="63" customWidth="1"/>
    <col min="6914" max="6914" width="7" style="63" bestFit="1" customWidth="1"/>
    <col min="6915" max="6915" width="8.140625" style="63" bestFit="1" customWidth="1"/>
    <col min="6916" max="6916" width="8.85546875" style="63"/>
    <col min="6917" max="6917" width="12.28515625" style="63" customWidth="1"/>
    <col min="6918" max="6919" width="12.5703125" style="63" customWidth="1"/>
    <col min="6920" max="6920" width="12.28515625" style="63" bestFit="1" customWidth="1"/>
    <col min="6921" max="6921" width="17.5703125" style="63" customWidth="1"/>
    <col min="6922" max="6922" width="30.85546875" style="63" bestFit="1" customWidth="1"/>
    <col min="6923" max="6923" width="12.140625" style="63" bestFit="1" customWidth="1"/>
    <col min="6924" max="6924" width="14.140625" style="63" bestFit="1" customWidth="1"/>
    <col min="6925" max="6925" width="11" style="63" bestFit="1" customWidth="1"/>
    <col min="6926" max="7168" width="8.85546875" style="63"/>
    <col min="7169" max="7169" width="2.140625" style="63" customWidth="1"/>
    <col min="7170" max="7170" width="7" style="63" bestFit="1" customWidth="1"/>
    <col min="7171" max="7171" width="8.140625" style="63" bestFit="1" customWidth="1"/>
    <col min="7172" max="7172" width="8.85546875" style="63"/>
    <col min="7173" max="7173" width="12.28515625" style="63" customWidth="1"/>
    <col min="7174" max="7175" width="12.5703125" style="63" customWidth="1"/>
    <col min="7176" max="7176" width="12.28515625" style="63" bestFit="1" customWidth="1"/>
    <col min="7177" max="7177" width="17.5703125" style="63" customWidth="1"/>
    <col min="7178" max="7178" width="30.85546875" style="63" bestFit="1" customWidth="1"/>
    <col min="7179" max="7179" width="12.140625" style="63" bestFit="1" customWidth="1"/>
    <col min="7180" max="7180" width="14.140625" style="63" bestFit="1" customWidth="1"/>
    <col min="7181" max="7181" width="11" style="63" bestFit="1" customWidth="1"/>
    <col min="7182" max="7424" width="8.85546875" style="63"/>
    <col min="7425" max="7425" width="2.140625" style="63" customWidth="1"/>
    <col min="7426" max="7426" width="7" style="63" bestFit="1" customWidth="1"/>
    <col min="7427" max="7427" width="8.140625" style="63" bestFit="1" customWidth="1"/>
    <col min="7428" max="7428" width="8.85546875" style="63"/>
    <col min="7429" max="7429" width="12.28515625" style="63" customWidth="1"/>
    <col min="7430" max="7431" width="12.5703125" style="63" customWidth="1"/>
    <col min="7432" max="7432" width="12.28515625" style="63" bestFit="1" customWidth="1"/>
    <col min="7433" max="7433" width="17.5703125" style="63" customWidth="1"/>
    <col min="7434" max="7434" width="30.85546875" style="63" bestFit="1" customWidth="1"/>
    <col min="7435" max="7435" width="12.140625" style="63" bestFit="1" customWidth="1"/>
    <col min="7436" max="7436" width="14.140625" style="63" bestFit="1" customWidth="1"/>
    <col min="7437" max="7437" width="11" style="63" bestFit="1" customWidth="1"/>
    <col min="7438" max="7680" width="8.85546875" style="63"/>
    <col min="7681" max="7681" width="2.140625" style="63" customWidth="1"/>
    <col min="7682" max="7682" width="7" style="63" bestFit="1" customWidth="1"/>
    <col min="7683" max="7683" width="8.140625" style="63" bestFit="1" customWidth="1"/>
    <col min="7684" max="7684" width="8.85546875" style="63"/>
    <col min="7685" max="7685" width="12.28515625" style="63" customWidth="1"/>
    <col min="7686" max="7687" width="12.5703125" style="63" customWidth="1"/>
    <col min="7688" max="7688" width="12.28515625" style="63" bestFit="1" customWidth="1"/>
    <col min="7689" max="7689" width="17.5703125" style="63" customWidth="1"/>
    <col min="7690" max="7690" width="30.85546875" style="63" bestFit="1" customWidth="1"/>
    <col min="7691" max="7691" width="12.140625" style="63" bestFit="1" customWidth="1"/>
    <col min="7692" max="7692" width="14.140625" style="63" bestFit="1" customWidth="1"/>
    <col min="7693" max="7693" width="11" style="63" bestFit="1" customWidth="1"/>
    <col min="7694" max="7936" width="8.85546875" style="63"/>
    <col min="7937" max="7937" width="2.140625" style="63" customWidth="1"/>
    <col min="7938" max="7938" width="7" style="63" bestFit="1" customWidth="1"/>
    <col min="7939" max="7939" width="8.140625" style="63" bestFit="1" customWidth="1"/>
    <col min="7940" max="7940" width="8.85546875" style="63"/>
    <col min="7941" max="7941" width="12.28515625" style="63" customWidth="1"/>
    <col min="7942" max="7943" width="12.5703125" style="63" customWidth="1"/>
    <col min="7944" max="7944" width="12.28515625" style="63" bestFit="1" customWidth="1"/>
    <col min="7945" max="7945" width="17.5703125" style="63" customWidth="1"/>
    <col min="7946" max="7946" width="30.85546875" style="63" bestFit="1" customWidth="1"/>
    <col min="7947" max="7947" width="12.140625" style="63" bestFit="1" customWidth="1"/>
    <col min="7948" max="7948" width="14.140625" style="63" bestFit="1" customWidth="1"/>
    <col min="7949" max="7949" width="11" style="63" bestFit="1" customWidth="1"/>
    <col min="7950" max="8192" width="8.85546875" style="63"/>
    <col min="8193" max="8193" width="2.140625" style="63" customWidth="1"/>
    <col min="8194" max="8194" width="7" style="63" bestFit="1" customWidth="1"/>
    <col min="8195" max="8195" width="8.140625" style="63" bestFit="1" customWidth="1"/>
    <col min="8196" max="8196" width="8.85546875" style="63"/>
    <col min="8197" max="8197" width="12.28515625" style="63" customWidth="1"/>
    <col min="8198" max="8199" width="12.5703125" style="63" customWidth="1"/>
    <col min="8200" max="8200" width="12.28515625" style="63" bestFit="1" customWidth="1"/>
    <col min="8201" max="8201" width="17.5703125" style="63" customWidth="1"/>
    <col min="8202" max="8202" width="30.85546875" style="63" bestFit="1" customWidth="1"/>
    <col min="8203" max="8203" width="12.140625" style="63" bestFit="1" customWidth="1"/>
    <col min="8204" max="8204" width="14.140625" style="63" bestFit="1" customWidth="1"/>
    <col min="8205" max="8205" width="11" style="63" bestFit="1" customWidth="1"/>
    <col min="8206" max="8448" width="8.85546875" style="63"/>
    <col min="8449" max="8449" width="2.140625" style="63" customWidth="1"/>
    <col min="8450" max="8450" width="7" style="63" bestFit="1" customWidth="1"/>
    <col min="8451" max="8451" width="8.140625" style="63" bestFit="1" customWidth="1"/>
    <col min="8452" max="8452" width="8.85546875" style="63"/>
    <col min="8453" max="8453" width="12.28515625" style="63" customWidth="1"/>
    <col min="8454" max="8455" width="12.5703125" style="63" customWidth="1"/>
    <col min="8456" max="8456" width="12.28515625" style="63" bestFit="1" customWidth="1"/>
    <col min="8457" max="8457" width="17.5703125" style="63" customWidth="1"/>
    <col min="8458" max="8458" width="30.85546875" style="63" bestFit="1" customWidth="1"/>
    <col min="8459" max="8459" width="12.140625" style="63" bestFit="1" customWidth="1"/>
    <col min="8460" max="8460" width="14.140625" style="63" bestFit="1" customWidth="1"/>
    <col min="8461" max="8461" width="11" style="63" bestFit="1" customWidth="1"/>
    <col min="8462" max="8704" width="8.85546875" style="63"/>
    <col min="8705" max="8705" width="2.140625" style="63" customWidth="1"/>
    <col min="8706" max="8706" width="7" style="63" bestFit="1" customWidth="1"/>
    <col min="8707" max="8707" width="8.140625" style="63" bestFit="1" customWidth="1"/>
    <col min="8708" max="8708" width="8.85546875" style="63"/>
    <col min="8709" max="8709" width="12.28515625" style="63" customWidth="1"/>
    <col min="8710" max="8711" width="12.5703125" style="63" customWidth="1"/>
    <col min="8712" max="8712" width="12.28515625" style="63" bestFit="1" customWidth="1"/>
    <col min="8713" max="8713" width="17.5703125" style="63" customWidth="1"/>
    <col min="8714" max="8714" width="30.85546875" style="63" bestFit="1" customWidth="1"/>
    <col min="8715" max="8715" width="12.140625" style="63" bestFit="1" customWidth="1"/>
    <col min="8716" max="8716" width="14.140625" style="63" bestFit="1" customWidth="1"/>
    <col min="8717" max="8717" width="11" style="63" bestFit="1" customWidth="1"/>
    <col min="8718" max="8960" width="8.85546875" style="63"/>
    <col min="8961" max="8961" width="2.140625" style="63" customWidth="1"/>
    <col min="8962" max="8962" width="7" style="63" bestFit="1" customWidth="1"/>
    <col min="8963" max="8963" width="8.140625" style="63" bestFit="1" customWidth="1"/>
    <col min="8964" max="8964" width="8.85546875" style="63"/>
    <col min="8965" max="8965" width="12.28515625" style="63" customWidth="1"/>
    <col min="8966" max="8967" width="12.5703125" style="63" customWidth="1"/>
    <col min="8968" max="8968" width="12.28515625" style="63" bestFit="1" customWidth="1"/>
    <col min="8969" max="8969" width="17.5703125" style="63" customWidth="1"/>
    <col min="8970" max="8970" width="30.85546875" style="63" bestFit="1" customWidth="1"/>
    <col min="8971" max="8971" width="12.140625" style="63" bestFit="1" customWidth="1"/>
    <col min="8972" max="8972" width="14.140625" style="63" bestFit="1" customWidth="1"/>
    <col min="8973" max="8973" width="11" style="63" bestFit="1" customWidth="1"/>
    <col min="8974" max="9216" width="8.85546875" style="63"/>
    <col min="9217" max="9217" width="2.140625" style="63" customWidth="1"/>
    <col min="9218" max="9218" width="7" style="63" bestFit="1" customWidth="1"/>
    <col min="9219" max="9219" width="8.140625" style="63" bestFit="1" customWidth="1"/>
    <col min="9220" max="9220" width="8.85546875" style="63"/>
    <col min="9221" max="9221" width="12.28515625" style="63" customWidth="1"/>
    <col min="9222" max="9223" width="12.5703125" style="63" customWidth="1"/>
    <col min="9224" max="9224" width="12.28515625" style="63" bestFit="1" customWidth="1"/>
    <col min="9225" max="9225" width="17.5703125" style="63" customWidth="1"/>
    <col min="9226" max="9226" width="30.85546875" style="63" bestFit="1" customWidth="1"/>
    <col min="9227" max="9227" width="12.140625" style="63" bestFit="1" customWidth="1"/>
    <col min="9228" max="9228" width="14.140625" style="63" bestFit="1" customWidth="1"/>
    <col min="9229" max="9229" width="11" style="63" bestFit="1" customWidth="1"/>
    <col min="9230" max="9472" width="8.85546875" style="63"/>
    <col min="9473" max="9473" width="2.140625" style="63" customWidth="1"/>
    <col min="9474" max="9474" width="7" style="63" bestFit="1" customWidth="1"/>
    <col min="9475" max="9475" width="8.140625" style="63" bestFit="1" customWidth="1"/>
    <col min="9476" max="9476" width="8.85546875" style="63"/>
    <col min="9477" max="9477" width="12.28515625" style="63" customWidth="1"/>
    <col min="9478" max="9479" width="12.5703125" style="63" customWidth="1"/>
    <col min="9480" max="9480" width="12.28515625" style="63" bestFit="1" customWidth="1"/>
    <col min="9481" max="9481" width="17.5703125" style="63" customWidth="1"/>
    <col min="9482" max="9482" width="30.85546875" style="63" bestFit="1" customWidth="1"/>
    <col min="9483" max="9483" width="12.140625" style="63" bestFit="1" customWidth="1"/>
    <col min="9484" max="9484" width="14.140625" style="63" bestFit="1" customWidth="1"/>
    <col min="9485" max="9485" width="11" style="63" bestFit="1" customWidth="1"/>
    <col min="9486" max="9728" width="8.85546875" style="63"/>
    <col min="9729" max="9729" width="2.140625" style="63" customWidth="1"/>
    <col min="9730" max="9730" width="7" style="63" bestFit="1" customWidth="1"/>
    <col min="9731" max="9731" width="8.140625" style="63" bestFit="1" customWidth="1"/>
    <col min="9732" max="9732" width="8.85546875" style="63"/>
    <col min="9733" max="9733" width="12.28515625" style="63" customWidth="1"/>
    <col min="9734" max="9735" width="12.5703125" style="63" customWidth="1"/>
    <col min="9736" max="9736" width="12.28515625" style="63" bestFit="1" customWidth="1"/>
    <col min="9737" max="9737" width="17.5703125" style="63" customWidth="1"/>
    <col min="9738" max="9738" width="30.85546875" style="63" bestFit="1" customWidth="1"/>
    <col min="9739" max="9739" width="12.140625" style="63" bestFit="1" customWidth="1"/>
    <col min="9740" max="9740" width="14.140625" style="63" bestFit="1" customWidth="1"/>
    <col min="9741" max="9741" width="11" style="63" bestFit="1" customWidth="1"/>
    <col min="9742" max="9984" width="8.85546875" style="63"/>
    <col min="9985" max="9985" width="2.140625" style="63" customWidth="1"/>
    <col min="9986" max="9986" width="7" style="63" bestFit="1" customWidth="1"/>
    <col min="9987" max="9987" width="8.140625" style="63" bestFit="1" customWidth="1"/>
    <col min="9988" max="9988" width="8.85546875" style="63"/>
    <col min="9989" max="9989" width="12.28515625" style="63" customWidth="1"/>
    <col min="9990" max="9991" width="12.5703125" style="63" customWidth="1"/>
    <col min="9992" max="9992" width="12.28515625" style="63" bestFit="1" customWidth="1"/>
    <col min="9993" max="9993" width="17.5703125" style="63" customWidth="1"/>
    <col min="9994" max="9994" width="30.85546875" style="63" bestFit="1" customWidth="1"/>
    <col min="9995" max="9995" width="12.140625" style="63" bestFit="1" customWidth="1"/>
    <col min="9996" max="9996" width="14.140625" style="63" bestFit="1" customWidth="1"/>
    <col min="9997" max="9997" width="11" style="63" bestFit="1" customWidth="1"/>
    <col min="9998" max="10240" width="8.85546875" style="63"/>
    <col min="10241" max="10241" width="2.140625" style="63" customWidth="1"/>
    <col min="10242" max="10242" width="7" style="63" bestFit="1" customWidth="1"/>
    <col min="10243" max="10243" width="8.140625" style="63" bestFit="1" customWidth="1"/>
    <col min="10244" max="10244" width="8.85546875" style="63"/>
    <col min="10245" max="10245" width="12.28515625" style="63" customWidth="1"/>
    <col min="10246" max="10247" width="12.5703125" style="63" customWidth="1"/>
    <col min="10248" max="10248" width="12.28515625" style="63" bestFit="1" customWidth="1"/>
    <col min="10249" max="10249" width="17.5703125" style="63" customWidth="1"/>
    <col min="10250" max="10250" width="30.85546875" style="63" bestFit="1" customWidth="1"/>
    <col min="10251" max="10251" width="12.140625" style="63" bestFit="1" customWidth="1"/>
    <col min="10252" max="10252" width="14.140625" style="63" bestFit="1" customWidth="1"/>
    <col min="10253" max="10253" width="11" style="63" bestFit="1" customWidth="1"/>
    <col min="10254" max="10496" width="8.85546875" style="63"/>
    <col min="10497" max="10497" width="2.140625" style="63" customWidth="1"/>
    <col min="10498" max="10498" width="7" style="63" bestFit="1" customWidth="1"/>
    <col min="10499" max="10499" width="8.140625" style="63" bestFit="1" customWidth="1"/>
    <col min="10500" max="10500" width="8.85546875" style="63"/>
    <col min="10501" max="10501" width="12.28515625" style="63" customWidth="1"/>
    <col min="10502" max="10503" width="12.5703125" style="63" customWidth="1"/>
    <col min="10504" max="10504" width="12.28515625" style="63" bestFit="1" customWidth="1"/>
    <col min="10505" max="10505" width="17.5703125" style="63" customWidth="1"/>
    <col min="10506" max="10506" width="30.85546875" style="63" bestFit="1" customWidth="1"/>
    <col min="10507" max="10507" width="12.140625" style="63" bestFit="1" customWidth="1"/>
    <col min="10508" max="10508" width="14.140625" style="63" bestFit="1" customWidth="1"/>
    <col min="10509" max="10509" width="11" style="63" bestFit="1" customWidth="1"/>
    <col min="10510" max="10752" width="8.85546875" style="63"/>
    <col min="10753" max="10753" width="2.140625" style="63" customWidth="1"/>
    <col min="10754" max="10754" width="7" style="63" bestFit="1" customWidth="1"/>
    <col min="10755" max="10755" width="8.140625" style="63" bestFit="1" customWidth="1"/>
    <col min="10756" max="10756" width="8.85546875" style="63"/>
    <col min="10757" max="10757" width="12.28515625" style="63" customWidth="1"/>
    <col min="10758" max="10759" width="12.5703125" style="63" customWidth="1"/>
    <col min="10760" max="10760" width="12.28515625" style="63" bestFit="1" customWidth="1"/>
    <col min="10761" max="10761" width="17.5703125" style="63" customWidth="1"/>
    <col min="10762" max="10762" width="30.85546875" style="63" bestFit="1" customWidth="1"/>
    <col min="10763" max="10763" width="12.140625" style="63" bestFit="1" customWidth="1"/>
    <col min="10764" max="10764" width="14.140625" style="63" bestFit="1" customWidth="1"/>
    <col min="10765" max="10765" width="11" style="63" bestFit="1" customWidth="1"/>
    <col min="10766" max="11008" width="8.85546875" style="63"/>
    <col min="11009" max="11009" width="2.140625" style="63" customWidth="1"/>
    <col min="11010" max="11010" width="7" style="63" bestFit="1" customWidth="1"/>
    <col min="11011" max="11011" width="8.140625" style="63" bestFit="1" customWidth="1"/>
    <col min="11012" max="11012" width="8.85546875" style="63"/>
    <col min="11013" max="11013" width="12.28515625" style="63" customWidth="1"/>
    <col min="11014" max="11015" width="12.5703125" style="63" customWidth="1"/>
    <col min="11016" max="11016" width="12.28515625" style="63" bestFit="1" customWidth="1"/>
    <col min="11017" max="11017" width="17.5703125" style="63" customWidth="1"/>
    <col min="11018" max="11018" width="30.85546875" style="63" bestFit="1" customWidth="1"/>
    <col min="11019" max="11019" width="12.140625" style="63" bestFit="1" customWidth="1"/>
    <col min="11020" max="11020" width="14.140625" style="63" bestFit="1" customWidth="1"/>
    <col min="11021" max="11021" width="11" style="63" bestFit="1" customWidth="1"/>
    <col min="11022" max="11264" width="8.85546875" style="63"/>
    <col min="11265" max="11265" width="2.140625" style="63" customWidth="1"/>
    <col min="11266" max="11266" width="7" style="63" bestFit="1" customWidth="1"/>
    <col min="11267" max="11267" width="8.140625" style="63" bestFit="1" customWidth="1"/>
    <col min="11268" max="11268" width="8.85546875" style="63"/>
    <col min="11269" max="11269" width="12.28515625" style="63" customWidth="1"/>
    <col min="11270" max="11271" width="12.5703125" style="63" customWidth="1"/>
    <col min="11272" max="11272" width="12.28515625" style="63" bestFit="1" customWidth="1"/>
    <col min="11273" max="11273" width="17.5703125" style="63" customWidth="1"/>
    <col min="11274" max="11274" width="30.85546875" style="63" bestFit="1" customWidth="1"/>
    <col min="11275" max="11275" width="12.140625" style="63" bestFit="1" customWidth="1"/>
    <col min="11276" max="11276" width="14.140625" style="63" bestFit="1" customWidth="1"/>
    <col min="11277" max="11277" width="11" style="63" bestFit="1" customWidth="1"/>
    <col min="11278" max="11520" width="8.85546875" style="63"/>
    <col min="11521" max="11521" width="2.140625" style="63" customWidth="1"/>
    <col min="11522" max="11522" width="7" style="63" bestFit="1" customWidth="1"/>
    <col min="11523" max="11523" width="8.140625" style="63" bestFit="1" customWidth="1"/>
    <col min="11524" max="11524" width="8.85546875" style="63"/>
    <col min="11525" max="11525" width="12.28515625" style="63" customWidth="1"/>
    <col min="11526" max="11527" width="12.5703125" style="63" customWidth="1"/>
    <col min="11528" max="11528" width="12.28515625" style="63" bestFit="1" customWidth="1"/>
    <col min="11529" max="11529" width="17.5703125" style="63" customWidth="1"/>
    <col min="11530" max="11530" width="30.85546875" style="63" bestFit="1" customWidth="1"/>
    <col min="11531" max="11531" width="12.140625" style="63" bestFit="1" customWidth="1"/>
    <col min="11532" max="11532" width="14.140625" style="63" bestFit="1" customWidth="1"/>
    <col min="11533" max="11533" width="11" style="63" bestFit="1" customWidth="1"/>
    <col min="11534" max="11776" width="8.85546875" style="63"/>
    <col min="11777" max="11777" width="2.140625" style="63" customWidth="1"/>
    <col min="11778" max="11778" width="7" style="63" bestFit="1" customWidth="1"/>
    <col min="11779" max="11779" width="8.140625" style="63" bestFit="1" customWidth="1"/>
    <col min="11780" max="11780" width="8.85546875" style="63"/>
    <col min="11781" max="11781" width="12.28515625" style="63" customWidth="1"/>
    <col min="11782" max="11783" width="12.5703125" style="63" customWidth="1"/>
    <col min="11784" max="11784" width="12.28515625" style="63" bestFit="1" customWidth="1"/>
    <col min="11785" max="11785" width="17.5703125" style="63" customWidth="1"/>
    <col min="11786" max="11786" width="30.85546875" style="63" bestFit="1" customWidth="1"/>
    <col min="11787" max="11787" width="12.140625" style="63" bestFit="1" customWidth="1"/>
    <col min="11788" max="11788" width="14.140625" style="63" bestFit="1" customWidth="1"/>
    <col min="11789" max="11789" width="11" style="63" bestFit="1" customWidth="1"/>
    <col min="11790" max="12032" width="8.85546875" style="63"/>
    <col min="12033" max="12033" width="2.140625" style="63" customWidth="1"/>
    <col min="12034" max="12034" width="7" style="63" bestFit="1" customWidth="1"/>
    <col min="12035" max="12035" width="8.140625" style="63" bestFit="1" customWidth="1"/>
    <col min="12036" max="12036" width="8.85546875" style="63"/>
    <col min="12037" max="12037" width="12.28515625" style="63" customWidth="1"/>
    <col min="12038" max="12039" width="12.5703125" style="63" customWidth="1"/>
    <col min="12040" max="12040" width="12.28515625" style="63" bestFit="1" customWidth="1"/>
    <col min="12041" max="12041" width="17.5703125" style="63" customWidth="1"/>
    <col min="12042" max="12042" width="30.85546875" style="63" bestFit="1" customWidth="1"/>
    <col min="12043" max="12043" width="12.140625" style="63" bestFit="1" customWidth="1"/>
    <col min="12044" max="12044" width="14.140625" style="63" bestFit="1" customWidth="1"/>
    <col min="12045" max="12045" width="11" style="63" bestFit="1" customWidth="1"/>
    <col min="12046" max="12288" width="8.85546875" style="63"/>
    <col min="12289" max="12289" width="2.140625" style="63" customWidth="1"/>
    <col min="12290" max="12290" width="7" style="63" bestFit="1" customWidth="1"/>
    <col min="12291" max="12291" width="8.140625" style="63" bestFit="1" customWidth="1"/>
    <col min="12292" max="12292" width="8.85546875" style="63"/>
    <col min="12293" max="12293" width="12.28515625" style="63" customWidth="1"/>
    <col min="12294" max="12295" width="12.5703125" style="63" customWidth="1"/>
    <col min="12296" max="12296" width="12.28515625" style="63" bestFit="1" customWidth="1"/>
    <col min="12297" max="12297" width="17.5703125" style="63" customWidth="1"/>
    <col min="12298" max="12298" width="30.85546875" style="63" bestFit="1" customWidth="1"/>
    <col min="12299" max="12299" width="12.140625" style="63" bestFit="1" customWidth="1"/>
    <col min="12300" max="12300" width="14.140625" style="63" bestFit="1" customWidth="1"/>
    <col min="12301" max="12301" width="11" style="63" bestFit="1" customWidth="1"/>
    <col min="12302" max="12544" width="8.85546875" style="63"/>
    <col min="12545" max="12545" width="2.140625" style="63" customWidth="1"/>
    <col min="12546" max="12546" width="7" style="63" bestFit="1" customWidth="1"/>
    <col min="12547" max="12547" width="8.140625" style="63" bestFit="1" customWidth="1"/>
    <col min="12548" max="12548" width="8.85546875" style="63"/>
    <col min="12549" max="12549" width="12.28515625" style="63" customWidth="1"/>
    <col min="12550" max="12551" width="12.5703125" style="63" customWidth="1"/>
    <col min="12552" max="12552" width="12.28515625" style="63" bestFit="1" customWidth="1"/>
    <col min="12553" max="12553" width="17.5703125" style="63" customWidth="1"/>
    <col min="12554" max="12554" width="30.85546875" style="63" bestFit="1" customWidth="1"/>
    <col min="12555" max="12555" width="12.140625" style="63" bestFit="1" customWidth="1"/>
    <col min="12556" max="12556" width="14.140625" style="63" bestFit="1" customWidth="1"/>
    <col min="12557" max="12557" width="11" style="63" bestFit="1" customWidth="1"/>
    <col min="12558" max="12800" width="8.85546875" style="63"/>
    <col min="12801" max="12801" width="2.140625" style="63" customWidth="1"/>
    <col min="12802" max="12802" width="7" style="63" bestFit="1" customWidth="1"/>
    <col min="12803" max="12803" width="8.140625" style="63" bestFit="1" customWidth="1"/>
    <col min="12804" max="12804" width="8.85546875" style="63"/>
    <col min="12805" max="12805" width="12.28515625" style="63" customWidth="1"/>
    <col min="12806" max="12807" width="12.5703125" style="63" customWidth="1"/>
    <col min="12808" max="12808" width="12.28515625" style="63" bestFit="1" customWidth="1"/>
    <col min="12809" max="12809" width="17.5703125" style="63" customWidth="1"/>
    <col min="12810" max="12810" width="30.85546875" style="63" bestFit="1" customWidth="1"/>
    <col min="12811" max="12811" width="12.140625" style="63" bestFit="1" customWidth="1"/>
    <col min="12812" max="12812" width="14.140625" style="63" bestFit="1" customWidth="1"/>
    <col min="12813" max="12813" width="11" style="63" bestFit="1" customWidth="1"/>
    <col min="12814" max="13056" width="8.85546875" style="63"/>
    <col min="13057" max="13057" width="2.140625" style="63" customWidth="1"/>
    <col min="13058" max="13058" width="7" style="63" bestFit="1" customWidth="1"/>
    <col min="13059" max="13059" width="8.140625" style="63" bestFit="1" customWidth="1"/>
    <col min="13060" max="13060" width="8.85546875" style="63"/>
    <col min="13061" max="13061" width="12.28515625" style="63" customWidth="1"/>
    <col min="13062" max="13063" width="12.5703125" style="63" customWidth="1"/>
    <col min="13064" max="13064" width="12.28515625" style="63" bestFit="1" customWidth="1"/>
    <col min="13065" max="13065" width="17.5703125" style="63" customWidth="1"/>
    <col min="13066" max="13066" width="30.85546875" style="63" bestFit="1" customWidth="1"/>
    <col min="13067" max="13067" width="12.140625" style="63" bestFit="1" customWidth="1"/>
    <col min="13068" max="13068" width="14.140625" style="63" bestFit="1" customWidth="1"/>
    <col min="13069" max="13069" width="11" style="63" bestFit="1" customWidth="1"/>
    <col min="13070" max="13312" width="8.85546875" style="63"/>
    <col min="13313" max="13313" width="2.140625" style="63" customWidth="1"/>
    <col min="13314" max="13314" width="7" style="63" bestFit="1" customWidth="1"/>
    <col min="13315" max="13315" width="8.140625" style="63" bestFit="1" customWidth="1"/>
    <col min="13316" max="13316" width="8.85546875" style="63"/>
    <col min="13317" max="13317" width="12.28515625" style="63" customWidth="1"/>
    <col min="13318" max="13319" width="12.5703125" style="63" customWidth="1"/>
    <col min="13320" max="13320" width="12.28515625" style="63" bestFit="1" customWidth="1"/>
    <col min="13321" max="13321" width="17.5703125" style="63" customWidth="1"/>
    <col min="13322" max="13322" width="30.85546875" style="63" bestFit="1" customWidth="1"/>
    <col min="13323" max="13323" width="12.140625" style="63" bestFit="1" customWidth="1"/>
    <col min="13324" max="13324" width="14.140625" style="63" bestFit="1" customWidth="1"/>
    <col min="13325" max="13325" width="11" style="63" bestFit="1" customWidth="1"/>
    <col min="13326" max="13568" width="8.85546875" style="63"/>
    <col min="13569" max="13569" width="2.140625" style="63" customWidth="1"/>
    <col min="13570" max="13570" width="7" style="63" bestFit="1" customWidth="1"/>
    <col min="13571" max="13571" width="8.140625" style="63" bestFit="1" customWidth="1"/>
    <col min="13572" max="13572" width="8.85546875" style="63"/>
    <col min="13573" max="13573" width="12.28515625" style="63" customWidth="1"/>
    <col min="13574" max="13575" width="12.5703125" style="63" customWidth="1"/>
    <col min="13576" max="13576" width="12.28515625" style="63" bestFit="1" customWidth="1"/>
    <col min="13577" max="13577" width="17.5703125" style="63" customWidth="1"/>
    <col min="13578" max="13578" width="30.85546875" style="63" bestFit="1" customWidth="1"/>
    <col min="13579" max="13579" width="12.140625" style="63" bestFit="1" customWidth="1"/>
    <col min="13580" max="13580" width="14.140625" style="63" bestFit="1" customWidth="1"/>
    <col min="13581" max="13581" width="11" style="63" bestFit="1" customWidth="1"/>
    <col min="13582" max="13824" width="8.85546875" style="63"/>
    <col min="13825" max="13825" width="2.140625" style="63" customWidth="1"/>
    <col min="13826" max="13826" width="7" style="63" bestFit="1" customWidth="1"/>
    <col min="13827" max="13827" width="8.140625" style="63" bestFit="1" customWidth="1"/>
    <col min="13828" max="13828" width="8.85546875" style="63"/>
    <col min="13829" max="13829" width="12.28515625" style="63" customWidth="1"/>
    <col min="13830" max="13831" width="12.5703125" style="63" customWidth="1"/>
    <col min="13832" max="13832" width="12.28515625" style="63" bestFit="1" customWidth="1"/>
    <col min="13833" max="13833" width="17.5703125" style="63" customWidth="1"/>
    <col min="13834" max="13834" width="30.85546875" style="63" bestFit="1" customWidth="1"/>
    <col min="13835" max="13835" width="12.140625" style="63" bestFit="1" customWidth="1"/>
    <col min="13836" max="13836" width="14.140625" style="63" bestFit="1" customWidth="1"/>
    <col min="13837" max="13837" width="11" style="63" bestFit="1" customWidth="1"/>
    <col min="13838" max="14080" width="8.85546875" style="63"/>
    <col min="14081" max="14081" width="2.140625" style="63" customWidth="1"/>
    <col min="14082" max="14082" width="7" style="63" bestFit="1" customWidth="1"/>
    <col min="14083" max="14083" width="8.140625" style="63" bestFit="1" customWidth="1"/>
    <col min="14084" max="14084" width="8.85546875" style="63"/>
    <col min="14085" max="14085" width="12.28515625" style="63" customWidth="1"/>
    <col min="14086" max="14087" width="12.5703125" style="63" customWidth="1"/>
    <col min="14088" max="14088" width="12.28515625" style="63" bestFit="1" customWidth="1"/>
    <col min="14089" max="14089" width="17.5703125" style="63" customWidth="1"/>
    <col min="14090" max="14090" width="30.85546875" style="63" bestFit="1" customWidth="1"/>
    <col min="14091" max="14091" width="12.140625" style="63" bestFit="1" customWidth="1"/>
    <col min="14092" max="14092" width="14.140625" style="63" bestFit="1" customWidth="1"/>
    <col min="14093" max="14093" width="11" style="63" bestFit="1" customWidth="1"/>
    <col min="14094" max="14336" width="8.85546875" style="63"/>
    <col min="14337" max="14337" width="2.140625" style="63" customWidth="1"/>
    <col min="14338" max="14338" width="7" style="63" bestFit="1" customWidth="1"/>
    <col min="14339" max="14339" width="8.140625" style="63" bestFit="1" customWidth="1"/>
    <col min="14340" max="14340" width="8.85546875" style="63"/>
    <col min="14341" max="14341" width="12.28515625" style="63" customWidth="1"/>
    <col min="14342" max="14343" width="12.5703125" style="63" customWidth="1"/>
    <col min="14344" max="14344" width="12.28515625" style="63" bestFit="1" customWidth="1"/>
    <col min="14345" max="14345" width="17.5703125" style="63" customWidth="1"/>
    <col min="14346" max="14346" width="30.85546875" style="63" bestFit="1" customWidth="1"/>
    <col min="14347" max="14347" width="12.140625" style="63" bestFit="1" customWidth="1"/>
    <col min="14348" max="14348" width="14.140625" style="63" bestFit="1" customWidth="1"/>
    <col min="14349" max="14349" width="11" style="63" bestFit="1" customWidth="1"/>
    <col min="14350" max="14592" width="8.85546875" style="63"/>
    <col min="14593" max="14593" width="2.140625" style="63" customWidth="1"/>
    <col min="14594" max="14594" width="7" style="63" bestFit="1" customWidth="1"/>
    <col min="14595" max="14595" width="8.140625" style="63" bestFit="1" customWidth="1"/>
    <col min="14596" max="14596" width="8.85546875" style="63"/>
    <col min="14597" max="14597" width="12.28515625" style="63" customWidth="1"/>
    <col min="14598" max="14599" width="12.5703125" style="63" customWidth="1"/>
    <col min="14600" max="14600" width="12.28515625" style="63" bestFit="1" customWidth="1"/>
    <col min="14601" max="14601" width="17.5703125" style="63" customWidth="1"/>
    <col min="14602" max="14602" width="30.85546875" style="63" bestFit="1" customWidth="1"/>
    <col min="14603" max="14603" width="12.140625" style="63" bestFit="1" customWidth="1"/>
    <col min="14604" max="14604" width="14.140625" style="63" bestFit="1" customWidth="1"/>
    <col min="14605" max="14605" width="11" style="63" bestFit="1" customWidth="1"/>
    <col min="14606" max="14848" width="8.85546875" style="63"/>
    <col min="14849" max="14849" width="2.140625" style="63" customWidth="1"/>
    <col min="14850" max="14850" width="7" style="63" bestFit="1" customWidth="1"/>
    <col min="14851" max="14851" width="8.140625" style="63" bestFit="1" customWidth="1"/>
    <col min="14852" max="14852" width="8.85546875" style="63"/>
    <col min="14853" max="14853" width="12.28515625" style="63" customWidth="1"/>
    <col min="14854" max="14855" width="12.5703125" style="63" customWidth="1"/>
    <col min="14856" max="14856" width="12.28515625" style="63" bestFit="1" customWidth="1"/>
    <col min="14857" max="14857" width="17.5703125" style="63" customWidth="1"/>
    <col min="14858" max="14858" width="30.85546875" style="63" bestFit="1" customWidth="1"/>
    <col min="14859" max="14859" width="12.140625" style="63" bestFit="1" customWidth="1"/>
    <col min="14860" max="14860" width="14.140625" style="63" bestFit="1" customWidth="1"/>
    <col min="14861" max="14861" width="11" style="63" bestFit="1" customWidth="1"/>
    <col min="14862" max="15104" width="8.85546875" style="63"/>
    <col min="15105" max="15105" width="2.140625" style="63" customWidth="1"/>
    <col min="15106" max="15106" width="7" style="63" bestFit="1" customWidth="1"/>
    <col min="15107" max="15107" width="8.140625" style="63" bestFit="1" customWidth="1"/>
    <col min="15108" max="15108" width="8.85546875" style="63"/>
    <col min="15109" max="15109" width="12.28515625" style="63" customWidth="1"/>
    <col min="15110" max="15111" width="12.5703125" style="63" customWidth="1"/>
    <col min="15112" max="15112" width="12.28515625" style="63" bestFit="1" customWidth="1"/>
    <col min="15113" max="15113" width="17.5703125" style="63" customWidth="1"/>
    <col min="15114" max="15114" width="30.85546875" style="63" bestFit="1" customWidth="1"/>
    <col min="15115" max="15115" width="12.140625" style="63" bestFit="1" customWidth="1"/>
    <col min="15116" max="15116" width="14.140625" style="63" bestFit="1" customWidth="1"/>
    <col min="15117" max="15117" width="11" style="63" bestFit="1" customWidth="1"/>
    <col min="15118" max="15360" width="8.85546875" style="63"/>
    <col min="15361" max="15361" width="2.140625" style="63" customWidth="1"/>
    <col min="15362" max="15362" width="7" style="63" bestFit="1" customWidth="1"/>
    <col min="15363" max="15363" width="8.140625" style="63" bestFit="1" customWidth="1"/>
    <col min="15364" max="15364" width="8.85546875" style="63"/>
    <col min="15365" max="15365" width="12.28515625" style="63" customWidth="1"/>
    <col min="15366" max="15367" width="12.5703125" style="63" customWidth="1"/>
    <col min="15368" max="15368" width="12.28515625" style="63" bestFit="1" customWidth="1"/>
    <col min="15369" max="15369" width="17.5703125" style="63" customWidth="1"/>
    <col min="15370" max="15370" width="30.85546875" style="63" bestFit="1" customWidth="1"/>
    <col min="15371" max="15371" width="12.140625" style="63" bestFit="1" customWidth="1"/>
    <col min="15372" max="15372" width="14.140625" style="63" bestFit="1" customWidth="1"/>
    <col min="15373" max="15373" width="11" style="63" bestFit="1" customWidth="1"/>
    <col min="15374" max="15616" width="8.85546875" style="63"/>
    <col min="15617" max="15617" width="2.140625" style="63" customWidth="1"/>
    <col min="15618" max="15618" width="7" style="63" bestFit="1" customWidth="1"/>
    <col min="15619" max="15619" width="8.140625" style="63" bestFit="1" customWidth="1"/>
    <col min="15620" max="15620" width="8.85546875" style="63"/>
    <col min="15621" max="15621" width="12.28515625" style="63" customWidth="1"/>
    <col min="15622" max="15623" width="12.5703125" style="63" customWidth="1"/>
    <col min="15624" max="15624" width="12.28515625" style="63" bestFit="1" customWidth="1"/>
    <col min="15625" max="15625" width="17.5703125" style="63" customWidth="1"/>
    <col min="15626" max="15626" width="30.85546875" style="63" bestFit="1" customWidth="1"/>
    <col min="15627" max="15627" width="12.140625" style="63" bestFit="1" customWidth="1"/>
    <col min="15628" max="15628" width="14.140625" style="63" bestFit="1" customWidth="1"/>
    <col min="15629" max="15629" width="11" style="63" bestFit="1" customWidth="1"/>
    <col min="15630" max="15872" width="8.85546875" style="63"/>
    <col min="15873" max="15873" width="2.140625" style="63" customWidth="1"/>
    <col min="15874" max="15874" width="7" style="63" bestFit="1" customWidth="1"/>
    <col min="15875" max="15875" width="8.140625" style="63" bestFit="1" customWidth="1"/>
    <col min="15876" max="15876" width="8.85546875" style="63"/>
    <col min="15877" max="15877" width="12.28515625" style="63" customWidth="1"/>
    <col min="15878" max="15879" width="12.5703125" style="63" customWidth="1"/>
    <col min="15880" max="15880" width="12.28515625" style="63" bestFit="1" customWidth="1"/>
    <col min="15881" max="15881" width="17.5703125" style="63" customWidth="1"/>
    <col min="15882" max="15882" width="30.85546875" style="63" bestFit="1" customWidth="1"/>
    <col min="15883" max="15883" width="12.140625" style="63" bestFit="1" customWidth="1"/>
    <col min="15884" max="15884" width="14.140625" style="63" bestFit="1" customWidth="1"/>
    <col min="15885" max="15885" width="11" style="63" bestFit="1" customWidth="1"/>
    <col min="15886" max="16128" width="8.85546875" style="63"/>
    <col min="16129" max="16129" width="2.140625" style="63" customWidth="1"/>
    <col min="16130" max="16130" width="7" style="63" bestFit="1" customWidth="1"/>
    <col min="16131" max="16131" width="8.140625" style="63" bestFit="1" customWidth="1"/>
    <col min="16132" max="16132" width="8.85546875" style="63"/>
    <col min="16133" max="16133" width="12.28515625" style="63" customWidth="1"/>
    <col min="16134" max="16135" width="12.5703125" style="63" customWidth="1"/>
    <col min="16136" max="16136" width="12.28515625" style="63" bestFit="1" customWidth="1"/>
    <col min="16137" max="16137" width="17.5703125" style="63" customWidth="1"/>
    <col min="16138" max="16138" width="30.85546875" style="63" bestFit="1" customWidth="1"/>
    <col min="16139" max="16139" width="12.140625" style="63" bestFit="1" customWidth="1"/>
    <col min="16140" max="16140" width="14.140625" style="63" bestFit="1" customWidth="1"/>
    <col min="16141" max="16141" width="11" style="63" bestFit="1" customWidth="1"/>
    <col min="16142" max="16384" width="8.85546875" style="63"/>
  </cols>
  <sheetData>
    <row r="1" spans="1:13" ht="18" x14ac:dyDescent="0.25">
      <c r="A1" s="100">
        <f>'READ 1st Info. Sheet-Instruct'!B27</f>
        <v>0</v>
      </c>
      <c r="B1" s="101"/>
      <c r="C1" s="101"/>
      <c r="D1" s="101"/>
      <c r="E1" s="101"/>
      <c r="F1" s="101"/>
      <c r="G1" s="101"/>
      <c r="H1" s="101"/>
      <c r="I1" s="101"/>
      <c r="J1" s="101"/>
      <c r="K1" s="101"/>
      <c r="L1" s="101"/>
    </row>
    <row r="2" spans="1:13" ht="38.25" x14ac:dyDescent="0.2">
      <c r="A2" s="64"/>
      <c r="B2" s="65" t="s">
        <v>35</v>
      </c>
      <c r="C2" s="65" t="s">
        <v>36</v>
      </c>
      <c r="D2" s="66" t="s">
        <v>37</v>
      </c>
      <c r="E2" s="67" t="s">
        <v>38</v>
      </c>
      <c r="F2" s="67" t="s">
        <v>39</v>
      </c>
      <c r="G2" s="68" t="s">
        <v>70</v>
      </c>
      <c r="H2" s="83" t="s">
        <v>69</v>
      </c>
      <c r="I2" s="65" t="s">
        <v>40</v>
      </c>
      <c r="J2" s="65" t="s">
        <v>41</v>
      </c>
      <c r="K2" s="65" t="s">
        <v>42</v>
      </c>
      <c r="L2" s="66" t="str">
        <f>YEAR('READ 1st Info. Sheet-Instruct'!B33)&amp;" Bonus /"&amp;CHAR(10)&amp;"Sales Records"</f>
        <v>2019 Bonus /
Sales Records</v>
      </c>
      <c r="M2" s="69"/>
    </row>
    <row r="3" spans="1:13" ht="12.75" x14ac:dyDescent="0.2">
      <c r="A3" s="72"/>
      <c r="B3" s="91"/>
      <c r="C3" s="91"/>
      <c r="D3" s="74" t="str">
        <f ca="1">IF(ISERROR(SUM(INDIRECT(B3&amp;C3&amp;"!c11:c34"))),"",SUM(INDIRECT(B3&amp;C3&amp;"!c11:c34")))</f>
        <v/>
      </c>
      <c r="E3" s="75" t="str">
        <f ca="1">IF(ISERROR(D3*10),"",D3*10)</f>
        <v/>
      </c>
      <c r="F3" s="76" t="str">
        <f ca="1">IF(ISERROR(SUM(INDIRECT(B3&amp;C3&amp;"!e11:e34"))),"",SUM(INDIRECT(B3&amp;C3&amp;"!e11:e34")))</f>
        <v/>
      </c>
      <c r="G3" s="82" t="str">
        <f ca="1">IF(ISERROR(SUM(INDIRECT(B3&amp;C3&amp;"!f11:f34"))),"",SUM(INDIRECT(B3&amp;C3&amp;"!f11:f34")))</f>
        <v/>
      </c>
      <c r="H3" s="82" t="str">
        <f ca="1">IF(ISERROR(E3-F3-(G3*10)),"",E3-F3-(G3*10))</f>
        <v/>
      </c>
      <c r="I3" s="73" t="str">
        <f ca="1">IF(ISERROR(INDIRECT(B3&amp;C3&amp;"!c5")),"",INDIRECT(B3&amp;C3&amp;"!c5"))</f>
        <v/>
      </c>
      <c r="J3" s="73" t="str">
        <f ca="1">IF(ISERROR(INDIRECT(B3&amp;C3&amp;"!c6")),"",INDIRECT(B3&amp;C3&amp;"!c6"))</f>
        <v/>
      </c>
      <c r="K3" s="73" t="str">
        <f ca="1">IF(ISERROR(INDIRECT(B3&amp;C3&amp;"!c7")),"",INDIRECT(B3&amp;C3&amp;"!c7"))</f>
        <v/>
      </c>
      <c r="L3" s="98"/>
    </row>
    <row r="4" spans="1:13" ht="12.75" x14ac:dyDescent="0.2">
      <c r="A4" s="72"/>
      <c r="B4" s="91"/>
      <c r="C4" s="91"/>
      <c r="D4" s="74" t="str">
        <f t="shared" ref="D4:D30" ca="1" si="0">IF(ISERROR(SUM(INDIRECT(B4&amp;C4&amp;"!c11:c34"))),"",SUM(INDIRECT(B4&amp;C4&amp;"!c11:c34")))</f>
        <v/>
      </c>
      <c r="E4" s="75" t="str">
        <f t="shared" ref="E4:E30" ca="1" si="1">IF(ISERROR(D4*10),"",D4*10)</f>
        <v/>
      </c>
      <c r="F4" s="76" t="str">
        <f t="shared" ref="F4:F30" ca="1" si="2">IF(ISERROR(SUM(INDIRECT(B4&amp;C4&amp;"!e11:e34"))),"",SUM(INDIRECT(B4&amp;C4&amp;"!e11:e34")))</f>
        <v/>
      </c>
      <c r="G4" s="82" t="str">
        <f t="shared" ref="G4:G30" ca="1" si="3">IF(ISERROR(SUM(INDIRECT(B4&amp;C4&amp;"!f11:f34"))),"",SUM(INDIRECT(B4&amp;C4&amp;"!f11:f34")))</f>
        <v/>
      </c>
      <c r="H4" s="82" t="str">
        <f t="shared" ref="H4:H30" ca="1" si="4">IF(ISERROR(E4-F4-(G4*10)),"",E4-F4-(G4*10))</f>
        <v/>
      </c>
      <c r="I4" s="73" t="str">
        <f t="shared" ref="I4:I30" ca="1" si="5">IF(ISERROR(INDIRECT(B4&amp;C4&amp;"!c5")),"",INDIRECT(B4&amp;C4&amp;"!c5"))</f>
        <v/>
      </c>
      <c r="J4" s="73" t="str">
        <f t="shared" ref="J4:J30" ca="1" si="6">IF(ISERROR(INDIRECT(B4&amp;C4&amp;"!c6")),"",INDIRECT(B4&amp;C4&amp;"!c6"))</f>
        <v/>
      </c>
      <c r="K4" s="73" t="str">
        <f t="shared" ref="K4:K30" ca="1" si="7">IF(ISERROR(INDIRECT(B4&amp;C4&amp;"!c7")),"",INDIRECT(B4&amp;C4&amp;"!c7"))</f>
        <v/>
      </c>
      <c r="L4" s="98"/>
    </row>
    <row r="5" spans="1:13" ht="12.75" x14ac:dyDescent="0.2">
      <c r="A5" s="72"/>
      <c r="B5" s="91"/>
      <c r="C5" s="91"/>
      <c r="D5" s="74" t="str">
        <f t="shared" ca="1" si="0"/>
        <v/>
      </c>
      <c r="E5" s="75" t="str">
        <f t="shared" ca="1" si="1"/>
        <v/>
      </c>
      <c r="F5" s="76" t="str">
        <f t="shared" ca="1" si="2"/>
        <v/>
      </c>
      <c r="G5" s="82" t="str">
        <f t="shared" ca="1" si="3"/>
        <v/>
      </c>
      <c r="H5" s="82" t="str">
        <f t="shared" ca="1" si="4"/>
        <v/>
      </c>
      <c r="I5" s="73" t="str">
        <f t="shared" ca="1" si="5"/>
        <v/>
      </c>
      <c r="J5" s="73" t="str">
        <f t="shared" ca="1" si="6"/>
        <v/>
      </c>
      <c r="K5" s="73" t="str">
        <f t="shared" ca="1" si="7"/>
        <v/>
      </c>
      <c r="L5" s="98"/>
    </row>
    <row r="6" spans="1:13" ht="12.75" x14ac:dyDescent="0.2">
      <c r="A6" s="72"/>
      <c r="B6" s="91"/>
      <c r="C6" s="91"/>
      <c r="D6" s="74" t="str">
        <f t="shared" ca="1" si="0"/>
        <v/>
      </c>
      <c r="E6" s="75" t="str">
        <f t="shared" ca="1" si="1"/>
        <v/>
      </c>
      <c r="F6" s="76" t="str">
        <f t="shared" ca="1" si="2"/>
        <v/>
      </c>
      <c r="G6" s="82" t="str">
        <f t="shared" ca="1" si="3"/>
        <v/>
      </c>
      <c r="H6" s="82" t="str">
        <f t="shared" ca="1" si="4"/>
        <v/>
      </c>
      <c r="I6" s="73" t="str">
        <f t="shared" ca="1" si="5"/>
        <v/>
      </c>
      <c r="J6" s="73" t="str">
        <f t="shared" ca="1" si="6"/>
        <v/>
      </c>
      <c r="K6" s="73" t="str">
        <f t="shared" ca="1" si="7"/>
        <v/>
      </c>
      <c r="L6" s="98"/>
    </row>
    <row r="7" spans="1:13" ht="12.75" x14ac:dyDescent="0.2">
      <c r="A7" s="72"/>
      <c r="B7" s="91"/>
      <c r="C7" s="91"/>
      <c r="D7" s="74" t="str">
        <f t="shared" ca="1" si="0"/>
        <v/>
      </c>
      <c r="E7" s="75" t="str">
        <f t="shared" ca="1" si="1"/>
        <v/>
      </c>
      <c r="F7" s="76" t="str">
        <f t="shared" ca="1" si="2"/>
        <v/>
      </c>
      <c r="G7" s="82" t="str">
        <f t="shared" ca="1" si="3"/>
        <v/>
      </c>
      <c r="H7" s="82" t="str">
        <f t="shared" ca="1" si="4"/>
        <v/>
      </c>
      <c r="I7" s="73" t="str">
        <f t="shared" ca="1" si="5"/>
        <v/>
      </c>
      <c r="J7" s="73" t="str">
        <f t="shared" ca="1" si="6"/>
        <v/>
      </c>
      <c r="K7" s="73" t="str">
        <f t="shared" ca="1" si="7"/>
        <v/>
      </c>
      <c r="L7" s="98"/>
    </row>
    <row r="8" spans="1:13" ht="12.75" x14ac:dyDescent="0.2">
      <c r="A8" s="72"/>
      <c r="B8" s="91"/>
      <c r="C8" s="91"/>
      <c r="D8" s="74" t="str">
        <f t="shared" ca="1" si="0"/>
        <v/>
      </c>
      <c r="E8" s="75" t="str">
        <f t="shared" ca="1" si="1"/>
        <v/>
      </c>
      <c r="F8" s="76" t="str">
        <f t="shared" ca="1" si="2"/>
        <v/>
      </c>
      <c r="G8" s="82" t="str">
        <f t="shared" ca="1" si="3"/>
        <v/>
      </c>
      <c r="H8" s="82" t="str">
        <f t="shared" ca="1" si="4"/>
        <v/>
      </c>
      <c r="I8" s="73" t="str">
        <f t="shared" ca="1" si="5"/>
        <v/>
      </c>
      <c r="J8" s="73" t="str">
        <f t="shared" ca="1" si="6"/>
        <v/>
      </c>
      <c r="K8" s="73" t="str">
        <f t="shared" ca="1" si="7"/>
        <v/>
      </c>
      <c r="L8" s="98"/>
    </row>
    <row r="9" spans="1:13" ht="12.75" x14ac:dyDescent="0.2">
      <c r="A9" s="72"/>
      <c r="B9" s="91"/>
      <c r="C9" s="91"/>
      <c r="D9" s="74" t="str">
        <f t="shared" ca="1" si="0"/>
        <v/>
      </c>
      <c r="E9" s="75" t="str">
        <f t="shared" ca="1" si="1"/>
        <v/>
      </c>
      <c r="F9" s="76" t="str">
        <f t="shared" ca="1" si="2"/>
        <v/>
      </c>
      <c r="G9" s="82" t="str">
        <f t="shared" ca="1" si="3"/>
        <v/>
      </c>
      <c r="H9" s="82" t="str">
        <f t="shared" ca="1" si="4"/>
        <v/>
      </c>
      <c r="I9" s="73" t="str">
        <f t="shared" ca="1" si="5"/>
        <v/>
      </c>
      <c r="J9" s="73" t="str">
        <f t="shared" ca="1" si="6"/>
        <v/>
      </c>
      <c r="K9" s="73" t="str">
        <f t="shared" ca="1" si="7"/>
        <v/>
      </c>
      <c r="L9" s="98"/>
    </row>
    <row r="10" spans="1:13" ht="12.75" x14ac:dyDescent="0.2">
      <c r="A10" s="72"/>
      <c r="B10" s="91"/>
      <c r="C10" s="91"/>
      <c r="D10" s="74" t="str">
        <f t="shared" ca="1" si="0"/>
        <v/>
      </c>
      <c r="E10" s="75" t="str">
        <f t="shared" ca="1" si="1"/>
        <v/>
      </c>
      <c r="F10" s="76" t="str">
        <f t="shared" ca="1" si="2"/>
        <v/>
      </c>
      <c r="G10" s="82" t="str">
        <f t="shared" ca="1" si="3"/>
        <v/>
      </c>
      <c r="H10" s="82" t="str">
        <f t="shared" ca="1" si="4"/>
        <v/>
      </c>
      <c r="I10" s="73" t="str">
        <f t="shared" ca="1" si="5"/>
        <v/>
      </c>
      <c r="J10" s="73" t="str">
        <f t="shared" ca="1" si="6"/>
        <v/>
      </c>
      <c r="K10" s="73" t="str">
        <f t="shared" ca="1" si="7"/>
        <v/>
      </c>
      <c r="L10" s="98"/>
    </row>
    <row r="11" spans="1:13" ht="12.75" x14ac:dyDescent="0.2">
      <c r="A11" s="72"/>
      <c r="B11" s="91"/>
      <c r="C11" s="91"/>
      <c r="D11" s="74" t="str">
        <f t="shared" ca="1" si="0"/>
        <v/>
      </c>
      <c r="E11" s="75" t="str">
        <f t="shared" ca="1" si="1"/>
        <v/>
      </c>
      <c r="F11" s="76" t="str">
        <f t="shared" ca="1" si="2"/>
        <v/>
      </c>
      <c r="G11" s="82" t="str">
        <f t="shared" ca="1" si="3"/>
        <v/>
      </c>
      <c r="H11" s="82" t="str">
        <f t="shared" ca="1" si="4"/>
        <v/>
      </c>
      <c r="I11" s="73" t="str">
        <f t="shared" ca="1" si="5"/>
        <v/>
      </c>
      <c r="J11" s="73" t="str">
        <f t="shared" ca="1" si="6"/>
        <v/>
      </c>
      <c r="K11" s="73" t="str">
        <f t="shared" ca="1" si="7"/>
        <v/>
      </c>
      <c r="L11" s="98"/>
    </row>
    <row r="12" spans="1:13" ht="12.75" x14ac:dyDescent="0.2">
      <c r="A12" s="72"/>
      <c r="B12" s="91"/>
      <c r="C12" s="91"/>
      <c r="D12" s="74" t="str">
        <f t="shared" ca="1" si="0"/>
        <v/>
      </c>
      <c r="E12" s="75" t="str">
        <f t="shared" ca="1" si="1"/>
        <v/>
      </c>
      <c r="F12" s="76" t="str">
        <f t="shared" ca="1" si="2"/>
        <v/>
      </c>
      <c r="G12" s="82" t="str">
        <f t="shared" ca="1" si="3"/>
        <v/>
      </c>
      <c r="H12" s="82" t="str">
        <f t="shared" ca="1" si="4"/>
        <v/>
      </c>
      <c r="I12" s="73" t="str">
        <f t="shared" ca="1" si="5"/>
        <v/>
      </c>
      <c r="J12" s="73" t="str">
        <f t="shared" ca="1" si="6"/>
        <v/>
      </c>
      <c r="K12" s="73" t="str">
        <f t="shared" ca="1" si="7"/>
        <v/>
      </c>
      <c r="L12" s="98"/>
    </row>
    <row r="13" spans="1:13" ht="12.75" x14ac:dyDescent="0.2">
      <c r="A13" s="72"/>
      <c r="B13" s="91"/>
      <c r="C13" s="91"/>
      <c r="D13" s="74" t="str">
        <f t="shared" ca="1" si="0"/>
        <v/>
      </c>
      <c r="E13" s="75" t="str">
        <f t="shared" ca="1" si="1"/>
        <v/>
      </c>
      <c r="F13" s="76" t="str">
        <f t="shared" ca="1" si="2"/>
        <v/>
      </c>
      <c r="G13" s="82" t="str">
        <f t="shared" ca="1" si="3"/>
        <v/>
      </c>
      <c r="H13" s="82" t="str">
        <f t="shared" ca="1" si="4"/>
        <v/>
      </c>
      <c r="I13" s="73" t="str">
        <f t="shared" ca="1" si="5"/>
        <v/>
      </c>
      <c r="J13" s="73" t="str">
        <f t="shared" ca="1" si="6"/>
        <v/>
      </c>
      <c r="K13" s="73" t="str">
        <f t="shared" ca="1" si="7"/>
        <v/>
      </c>
      <c r="L13" s="98"/>
      <c r="M13" s="77"/>
    </row>
    <row r="14" spans="1:13" ht="12.75" x14ac:dyDescent="0.2">
      <c r="A14" s="72"/>
      <c r="B14" s="91"/>
      <c r="C14" s="91"/>
      <c r="D14" s="74" t="str">
        <f t="shared" ca="1" si="0"/>
        <v/>
      </c>
      <c r="E14" s="75" t="str">
        <f t="shared" ca="1" si="1"/>
        <v/>
      </c>
      <c r="F14" s="76" t="str">
        <f t="shared" ca="1" si="2"/>
        <v/>
      </c>
      <c r="G14" s="82" t="str">
        <f t="shared" ca="1" si="3"/>
        <v/>
      </c>
      <c r="H14" s="82" t="str">
        <f t="shared" ca="1" si="4"/>
        <v/>
      </c>
      <c r="I14" s="73" t="str">
        <f t="shared" ca="1" si="5"/>
        <v/>
      </c>
      <c r="J14" s="73" t="str">
        <f t="shared" ca="1" si="6"/>
        <v/>
      </c>
      <c r="K14" s="73" t="str">
        <f t="shared" ca="1" si="7"/>
        <v/>
      </c>
      <c r="L14" s="98"/>
      <c r="M14" s="77"/>
    </row>
    <row r="15" spans="1:13" ht="12.75" x14ac:dyDescent="0.2">
      <c r="A15" s="72"/>
      <c r="B15" s="91"/>
      <c r="C15" s="91"/>
      <c r="D15" s="74" t="str">
        <f t="shared" ca="1" si="0"/>
        <v/>
      </c>
      <c r="E15" s="75" t="str">
        <f t="shared" ca="1" si="1"/>
        <v/>
      </c>
      <c r="F15" s="76" t="str">
        <f t="shared" ca="1" si="2"/>
        <v/>
      </c>
      <c r="G15" s="82" t="str">
        <f t="shared" ca="1" si="3"/>
        <v/>
      </c>
      <c r="H15" s="82" t="str">
        <f t="shared" ca="1" si="4"/>
        <v/>
      </c>
      <c r="I15" s="73" t="str">
        <f t="shared" ca="1" si="5"/>
        <v/>
      </c>
      <c r="J15" s="73" t="str">
        <f t="shared" ca="1" si="6"/>
        <v/>
      </c>
      <c r="K15" s="73" t="str">
        <f t="shared" ca="1" si="7"/>
        <v/>
      </c>
      <c r="L15" s="98"/>
      <c r="M15" s="77"/>
    </row>
    <row r="16" spans="1:13" ht="12.75" x14ac:dyDescent="0.2">
      <c r="A16" s="72"/>
      <c r="B16" s="91"/>
      <c r="C16" s="91"/>
      <c r="D16" s="74" t="str">
        <f t="shared" ca="1" si="0"/>
        <v/>
      </c>
      <c r="E16" s="75" t="str">
        <f t="shared" ca="1" si="1"/>
        <v/>
      </c>
      <c r="F16" s="76" t="str">
        <f t="shared" ca="1" si="2"/>
        <v/>
      </c>
      <c r="G16" s="82" t="str">
        <f t="shared" ca="1" si="3"/>
        <v/>
      </c>
      <c r="H16" s="82" t="str">
        <f t="shared" ca="1" si="4"/>
        <v/>
      </c>
      <c r="I16" s="73" t="str">
        <f t="shared" ca="1" si="5"/>
        <v/>
      </c>
      <c r="J16" s="73" t="str">
        <f t="shared" ca="1" si="6"/>
        <v/>
      </c>
      <c r="K16" s="73" t="str">
        <f t="shared" ca="1" si="7"/>
        <v/>
      </c>
      <c r="L16" s="98"/>
      <c r="M16" s="77"/>
    </row>
    <row r="17" spans="1:13" ht="12.75" x14ac:dyDescent="0.2">
      <c r="A17" s="72"/>
      <c r="B17" s="91"/>
      <c r="C17" s="91"/>
      <c r="D17" s="74" t="str">
        <f t="shared" ca="1" si="0"/>
        <v/>
      </c>
      <c r="E17" s="75" t="str">
        <f t="shared" ca="1" si="1"/>
        <v/>
      </c>
      <c r="F17" s="76" t="str">
        <f t="shared" ca="1" si="2"/>
        <v/>
      </c>
      <c r="G17" s="82" t="str">
        <f t="shared" ca="1" si="3"/>
        <v/>
      </c>
      <c r="H17" s="82" t="str">
        <f t="shared" ca="1" si="4"/>
        <v/>
      </c>
      <c r="I17" s="73" t="str">
        <f t="shared" ca="1" si="5"/>
        <v/>
      </c>
      <c r="J17" s="73" t="str">
        <f t="shared" ca="1" si="6"/>
        <v/>
      </c>
      <c r="K17" s="73" t="str">
        <f t="shared" ca="1" si="7"/>
        <v/>
      </c>
      <c r="L17" s="98"/>
      <c r="M17" s="77"/>
    </row>
    <row r="18" spans="1:13" ht="12.75" x14ac:dyDescent="0.2">
      <c r="A18" s="72"/>
      <c r="B18" s="91"/>
      <c r="C18" s="91"/>
      <c r="D18" s="74" t="str">
        <f t="shared" ca="1" si="0"/>
        <v/>
      </c>
      <c r="E18" s="75" t="str">
        <f t="shared" ca="1" si="1"/>
        <v/>
      </c>
      <c r="F18" s="76" t="str">
        <f t="shared" ca="1" si="2"/>
        <v/>
      </c>
      <c r="G18" s="82" t="str">
        <f t="shared" ca="1" si="3"/>
        <v/>
      </c>
      <c r="H18" s="82" t="str">
        <f t="shared" ca="1" si="4"/>
        <v/>
      </c>
      <c r="I18" s="73" t="str">
        <f t="shared" ca="1" si="5"/>
        <v/>
      </c>
      <c r="J18" s="73" t="str">
        <f t="shared" ca="1" si="6"/>
        <v/>
      </c>
      <c r="K18" s="73" t="str">
        <f t="shared" ca="1" si="7"/>
        <v/>
      </c>
      <c r="L18" s="98"/>
    </row>
    <row r="19" spans="1:13" ht="12.75" x14ac:dyDescent="0.2">
      <c r="A19" s="72"/>
      <c r="B19" s="91"/>
      <c r="C19" s="91"/>
      <c r="D19" s="74" t="str">
        <f t="shared" ca="1" si="0"/>
        <v/>
      </c>
      <c r="E19" s="75" t="str">
        <f t="shared" ca="1" si="1"/>
        <v/>
      </c>
      <c r="F19" s="76" t="str">
        <f t="shared" ca="1" si="2"/>
        <v/>
      </c>
      <c r="G19" s="82" t="str">
        <f t="shared" ca="1" si="3"/>
        <v/>
      </c>
      <c r="H19" s="82" t="str">
        <f t="shared" ca="1" si="4"/>
        <v/>
      </c>
      <c r="I19" s="73" t="str">
        <f t="shared" ca="1" si="5"/>
        <v/>
      </c>
      <c r="J19" s="73" t="str">
        <f t="shared" ca="1" si="6"/>
        <v/>
      </c>
      <c r="K19" s="73" t="str">
        <f t="shared" ca="1" si="7"/>
        <v/>
      </c>
      <c r="L19" s="98"/>
    </row>
    <row r="20" spans="1:13" ht="12.75" x14ac:dyDescent="0.2">
      <c r="A20" s="72"/>
      <c r="B20" s="91"/>
      <c r="C20" s="91"/>
      <c r="D20" s="74" t="str">
        <f t="shared" ca="1" si="0"/>
        <v/>
      </c>
      <c r="E20" s="75" t="str">
        <f t="shared" ca="1" si="1"/>
        <v/>
      </c>
      <c r="F20" s="76" t="str">
        <f t="shared" ca="1" si="2"/>
        <v/>
      </c>
      <c r="G20" s="82" t="str">
        <f t="shared" ca="1" si="3"/>
        <v/>
      </c>
      <c r="H20" s="82" t="str">
        <f t="shared" ca="1" si="4"/>
        <v/>
      </c>
      <c r="I20" s="73" t="str">
        <f t="shared" ca="1" si="5"/>
        <v/>
      </c>
      <c r="J20" s="73" t="str">
        <f t="shared" ca="1" si="6"/>
        <v/>
      </c>
      <c r="K20" s="73" t="str">
        <f t="shared" ca="1" si="7"/>
        <v/>
      </c>
      <c r="L20" s="98"/>
    </row>
    <row r="21" spans="1:13" ht="12.75" x14ac:dyDescent="0.2">
      <c r="A21" s="72"/>
      <c r="B21" s="91"/>
      <c r="C21" s="91"/>
      <c r="D21" s="74" t="str">
        <f t="shared" ca="1" si="0"/>
        <v/>
      </c>
      <c r="E21" s="75" t="str">
        <f t="shared" ca="1" si="1"/>
        <v/>
      </c>
      <c r="F21" s="76" t="str">
        <f t="shared" ca="1" si="2"/>
        <v/>
      </c>
      <c r="G21" s="82" t="str">
        <f t="shared" ca="1" si="3"/>
        <v/>
      </c>
      <c r="H21" s="82" t="str">
        <f t="shared" ca="1" si="4"/>
        <v/>
      </c>
      <c r="I21" s="73" t="str">
        <f t="shared" ca="1" si="5"/>
        <v/>
      </c>
      <c r="J21" s="73" t="str">
        <f t="shared" ca="1" si="6"/>
        <v/>
      </c>
      <c r="K21" s="73" t="str">
        <f t="shared" ca="1" si="7"/>
        <v/>
      </c>
      <c r="L21" s="98"/>
    </row>
    <row r="22" spans="1:13" ht="12.75" x14ac:dyDescent="0.2">
      <c r="A22" s="72"/>
      <c r="B22" s="91"/>
      <c r="C22" s="91"/>
      <c r="D22" s="74" t="str">
        <f t="shared" ca="1" si="0"/>
        <v/>
      </c>
      <c r="E22" s="75" t="str">
        <f t="shared" ca="1" si="1"/>
        <v/>
      </c>
      <c r="F22" s="76" t="str">
        <f t="shared" ca="1" si="2"/>
        <v/>
      </c>
      <c r="G22" s="82" t="str">
        <f t="shared" ca="1" si="3"/>
        <v/>
      </c>
      <c r="H22" s="82" t="str">
        <f t="shared" ca="1" si="4"/>
        <v/>
      </c>
      <c r="I22" s="73" t="str">
        <f t="shared" ca="1" si="5"/>
        <v/>
      </c>
      <c r="J22" s="73" t="str">
        <f t="shared" ca="1" si="6"/>
        <v/>
      </c>
      <c r="K22" s="73" t="str">
        <f t="shared" ca="1" si="7"/>
        <v/>
      </c>
      <c r="L22" s="98"/>
    </row>
    <row r="23" spans="1:13" ht="12.75" x14ac:dyDescent="0.2">
      <c r="A23" s="72"/>
      <c r="B23" s="91"/>
      <c r="C23" s="91"/>
      <c r="D23" s="74" t="str">
        <f t="shared" ca="1" si="0"/>
        <v/>
      </c>
      <c r="E23" s="75" t="str">
        <f t="shared" ca="1" si="1"/>
        <v/>
      </c>
      <c r="F23" s="76" t="str">
        <f t="shared" ca="1" si="2"/>
        <v/>
      </c>
      <c r="G23" s="82" t="str">
        <f t="shared" ca="1" si="3"/>
        <v/>
      </c>
      <c r="H23" s="82" t="str">
        <f t="shared" ca="1" si="4"/>
        <v/>
      </c>
      <c r="I23" s="73" t="str">
        <f t="shared" ca="1" si="5"/>
        <v/>
      </c>
      <c r="J23" s="73" t="str">
        <f t="shared" ca="1" si="6"/>
        <v/>
      </c>
      <c r="K23" s="73" t="str">
        <f t="shared" ca="1" si="7"/>
        <v/>
      </c>
      <c r="L23" s="98"/>
    </row>
    <row r="24" spans="1:13" ht="12.75" x14ac:dyDescent="0.2">
      <c r="A24" s="72"/>
      <c r="B24" s="91"/>
      <c r="C24" s="91"/>
      <c r="D24" s="74" t="str">
        <f t="shared" ca="1" si="0"/>
        <v/>
      </c>
      <c r="E24" s="75" t="str">
        <f t="shared" ca="1" si="1"/>
        <v/>
      </c>
      <c r="F24" s="76" t="str">
        <f t="shared" ca="1" si="2"/>
        <v/>
      </c>
      <c r="G24" s="82" t="str">
        <f t="shared" ca="1" si="3"/>
        <v/>
      </c>
      <c r="H24" s="82" t="str">
        <f t="shared" ca="1" si="4"/>
        <v/>
      </c>
      <c r="I24" s="73" t="str">
        <f t="shared" ca="1" si="5"/>
        <v/>
      </c>
      <c r="J24" s="73" t="str">
        <f t="shared" ca="1" si="6"/>
        <v/>
      </c>
      <c r="K24" s="73" t="str">
        <f t="shared" ca="1" si="7"/>
        <v/>
      </c>
      <c r="L24" s="98"/>
    </row>
    <row r="25" spans="1:13" ht="12.75" x14ac:dyDescent="0.2">
      <c r="A25" s="72"/>
      <c r="B25" s="91"/>
      <c r="C25" s="91"/>
      <c r="D25" s="74" t="str">
        <f t="shared" ca="1" si="0"/>
        <v/>
      </c>
      <c r="E25" s="75" t="str">
        <f t="shared" ca="1" si="1"/>
        <v/>
      </c>
      <c r="F25" s="76" t="str">
        <f t="shared" ca="1" si="2"/>
        <v/>
      </c>
      <c r="G25" s="82" t="str">
        <f t="shared" ca="1" si="3"/>
        <v/>
      </c>
      <c r="H25" s="82" t="str">
        <f t="shared" ca="1" si="4"/>
        <v/>
      </c>
      <c r="I25" s="73" t="str">
        <f t="shared" ca="1" si="5"/>
        <v/>
      </c>
      <c r="J25" s="73" t="str">
        <f t="shared" ca="1" si="6"/>
        <v/>
      </c>
      <c r="K25" s="73" t="str">
        <f t="shared" ca="1" si="7"/>
        <v/>
      </c>
      <c r="L25" s="98"/>
    </row>
    <row r="26" spans="1:13" ht="12.75" x14ac:dyDescent="0.2">
      <c r="A26" s="72"/>
      <c r="B26" s="91"/>
      <c r="C26" s="91"/>
      <c r="D26" s="74" t="str">
        <f t="shared" ca="1" si="0"/>
        <v/>
      </c>
      <c r="E26" s="75" t="str">
        <f t="shared" ca="1" si="1"/>
        <v/>
      </c>
      <c r="F26" s="76" t="str">
        <f t="shared" ca="1" si="2"/>
        <v/>
      </c>
      <c r="G26" s="82" t="str">
        <f t="shared" ca="1" si="3"/>
        <v/>
      </c>
      <c r="H26" s="82" t="str">
        <f t="shared" ca="1" si="4"/>
        <v/>
      </c>
      <c r="I26" s="73" t="str">
        <f t="shared" ca="1" si="5"/>
        <v/>
      </c>
      <c r="J26" s="73" t="str">
        <f t="shared" ca="1" si="6"/>
        <v/>
      </c>
      <c r="K26" s="73" t="str">
        <f t="shared" ca="1" si="7"/>
        <v/>
      </c>
      <c r="L26" s="98"/>
    </row>
    <row r="27" spans="1:13" ht="12.75" x14ac:dyDescent="0.2">
      <c r="A27" s="72"/>
      <c r="B27" s="91"/>
      <c r="C27" s="91"/>
      <c r="D27" s="74" t="str">
        <f t="shared" ca="1" si="0"/>
        <v/>
      </c>
      <c r="E27" s="75" t="str">
        <f t="shared" ca="1" si="1"/>
        <v/>
      </c>
      <c r="F27" s="76" t="str">
        <f t="shared" ca="1" si="2"/>
        <v/>
      </c>
      <c r="G27" s="82" t="str">
        <f t="shared" ca="1" si="3"/>
        <v/>
      </c>
      <c r="H27" s="82" t="str">
        <f t="shared" ca="1" si="4"/>
        <v/>
      </c>
      <c r="I27" s="73" t="str">
        <f t="shared" ca="1" si="5"/>
        <v/>
      </c>
      <c r="J27" s="73" t="str">
        <f t="shared" ca="1" si="6"/>
        <v/>
      </c>
      <c r="K27" s="73" t="str">
        <f t="shared" ca="1" si="7"/>
        <v/>
      </c>
      <c r="L27" s="98"/>
    </row>
    <row r="28" spans="1:13" ht="12.75" x14ac:dyDescent="0.2">
      <c r="A28" s="72"/>
      <c r="B28" s="91"/>
      <c r="C28" s="91"/>
      <c r="D28" s="74" t="str">
        <f t="shared" ca="1" si="0"/>
        <v/>
      </c>
      <c r="E28" s="75" t="str">
        <f t="shared" ca="1" si="1"/>
        <v/>
      </c>
      <c r="F28" s="76" t="str">
        <f t="shared" ca="1" si="2"/>
        <v/>
      </c>
      <c r="G28" s="82" t="str">
        <f t="shared" ca="1" si="3"/>
        <v/>
      </c>
      <c r="H28" s="82" t="str">
        <f t="shared" ca="1" si="4"/>
        <v/>
      </c>
      <c r="I28" s="73" t="str">
        <f t="shared" ca="1" si="5"/>
        <v/>
      </c>
      <c r="J28" s="73" t="str">
        <f t="shared" ca="1" si="6"/>
        <v/>
      </c>
      <c r="K28" s="73" t="str">
        <f t="shared" ca="1" si="7"/>
        <v/>
      </c>
      <c r="L28" s="98"/>
    </row>
    <row r="29" spans="1:13" ht="12.75" x14ac:dyDescent="0.2">
      <c r="A29" s="72"/>
      <c r="B29" s="91"/>
      <c r="C29" s="91"/>
      <c r="D29" s="74" t="str">
        <f t="shared" ca="1" si="0"/>
        <v/>
      </c>
      <c r="E29" s="75" t="str">
        <f t="shared" ca="1" si="1"/>
        <v/>
      </c>
      <c r="F29" s="76" t="str">
        <f t="shared" ca="1" si="2"/>
        <v/>
      </c>
      <c r="G29" s="82" t="str">
        <f t="shared" ca="1" si="3"/>
        <v/>
      </c>
      <c r="H29" s="82" t="str">
        <f t="shared" ca="1" si="4"/>
        <v/>
      </c>
      <c r="I29" s="73" t="str">
        <f t="shared" ca="1" si="5"/>
        <v/>
      </c>
      <c r="J29" s="73" t="str">
        <f t="shared" ca="1" si="6"/>
        <v/>
      </c>
      <c r="K29" s="73" t="str">
        <f t="shared" ca="1" si="7"/>
        <v/>
      </c>
      <c r="L29" s="98"/>
    </row>
    <row r="30" spans="1:13" ht="12.75" x14ac:dyDescent="0.2">
      <c r="A30" s="78"/>
      <c r="B30" s="91"/>
      <c r="C30" s="91"/>
      <c r="D30" s="74" t="str">
        <f t="shared" ca="1" si="0"/>
        <v/>
      </c>
      <c r="E30" s="75" t="str">
        <f t="shared" ca="1" si="1"/>
        <v/>
      </c>
      <c r="F30" s="76" t="str">
        <f t="shared" ca="1" si="2"/>
        <v/>
      </c>
      <c r="G30" s="82" t="str">
        <f t="shared" ca="1" si="3"/>
        <v/>
      </c>
      <c r="H30" s="82" t="str">
        <f t="shared" ca="1" si="4"/>
        <v/>
      </c>
      <c r="I30" s="73" t="str">
        <f t="shared" ca="1" si="5"/>
        <v/>
      </c>
      <c r="J30" s="73" t="str">
        <f t="shared" ca="1" si="6"/>
        <v/>
      </c>
      <c r="K30" s="73" t="str">
        <f t="shared" ca="1" si="7"/>
        <v/>
      </c>
      <c r="L30" s="91"/>
    </row>
  </sheetData>
  <mergeCells count="1">
    <mergeCell ref="A1:L1"/>
  </mergeCells>
  <pageMargins left="0.35" right="0.44" top="1" bottom="0.72" header="0.5" footer="0.5"/>
  <pageSetup scale="86" orientation="landscape" r:id="rId1"/>
  <headerFooter alignWithMargins="0">
    <oddHeader>&amp;C&amp;"Arial,Bold"&amp;20 2016 Coupon Sales List</oddHeader>
    <oddFooter>&amp;RLast updated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F5ABC90-B8EB-4E3A-BEF2-87C47A5FD1B9}">
          <x14:formula1>
            <xm:f>BLANK!$E$38:$E$44</xm:f>
          </x14:formula1>
          <xm:sqref>B3:B30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51E0A-83DC-48D2-BDDA-5A371517C2D1}">
  <sheetPr>
    <pageSetUpPr fitToPage="1"/>
  </sheetPr>
  <dimension ref="A1:O61"/>
  <sheetViews>
    <sheetView zoomScaleNormal="100" workbookViewId="0">
      <selection activeCell="B39" sqref="B39:D39"/>
    </sheetView>
  </sheetViews>
  <sheetFormatPr defaultColWidth="9.140625" defaultRowHeight="15" x14ac:dyDescent="0.25"/>
  <cols>
    <col min="1" max="1" width="9.42578125" style="1" customWidth="1"/>
    <col min="2" max="2" width="13" style="1" customWidth="1"/>
    <col min="3" max="5" width="15.85546875" style="1" customWidth="1"/>
    <col min="6" max="6" width="15.5703125" style="1" customWidth="1"/>
    <col min="7" max="7" width="18.42578125" style="1" customWidth="1"/>
    <col min="8" max="8" width="9.140625" style="1" hidden="1" customWidth="1"/>
    <col min="9" max="11" width="9.140625" style="1"/>
    <col min="12" max="13" width="9.7109375" style="1" bestFit="1" customWidth="1"/>
    <col min="14" max="16384" width="9.140625" style="1"/>
  </cols>
  <sheetData>
    <row r="1" spans="1:15" x14ac:dyDescent="0.25">
      <c r="A1" s="136" t="s">
        <v>0</v>
      </c>
      <c r="B1" s="136"/>
      <c r="C1" s="136"/>
      <c r="D1" s="136"/>
      <c r="E1" s="137" t="s">
        <v>1</v>
      </c>
      <c r="F1" s="137"/>
      <c r="G1" s="137"/>
    </row>
    <row r="2" spans="1:15" ht="33.75" x14ac:dyDescent="0.5">
      <c r="A2" s="138">
        <f>'READ 1st Info. Sheet-Instruct'!B27</f>
        <v>0</v>
      </c>
      <c r="B2" s="138"/>
      <c r="C2" s="138"/>
      <c r="D2" s="138"/>
      <c r="E2" s="138"/>
      <c r="F2" s="138"/>
      <c r="G2" s="138"/>
    </row>
    <row r="3" spans="1:15" ht="15.75" x14ac:dyDescent="0.25">
      <c r="A3" s="107">
        <f>YEAR('READ 1st Info. Sheet-Instruct'!B33)</f>
        <v>2019</v>
      </c>
      <c r="B3" s="107"/>
      <c r="C3" s="107"/>
      <c r="D3" s="107"/>
      <c r="E3" s="107"/>
      <c r="F3" s="107"/>
      <c r="G3" s="107"/>
    </row>
    <row r="4" spans="1:15" ht="15" customHeight="1" x14ac:dyDescent="0.25">
      <c r="A4" s="126" t="s">
        <v>31</v>
      </c>
      <c r="B4" s="126"/>
      <c r="C4" s="57"/>
      <c r="D4" s="61" t="s">
        <v>32</v>
      </c>
      <c r="E4" s="58"/>
    </row>
    <row r="5" spans="1:15" ht="31.5" x14ac:dyDescent="0.25">
      <c r="A5" s="139" t="s">
        <v>3</v>
      </c>
      <c r="B5" s="139"/>
      <c r="C5" s="128"/>
      <c r="D5" s="128"/>
      <c r="E5" s="128"/>
      <c r="F5" s="2"/>
      <c r="O5" s="4"/>
    </row>
    <row r="6" spans="1:15" ht="15.75" x14ac:dyDescent="0.25">
      <c r="A6" s="126" t="s">
        <v>4</v>
      </c>
      <c r="B6" s="126"/>
      <c r="C6" s="127"/>
      <c r="D6" s="127"/>
      <c r="E6" s="127"/>
      <c r="F6" s="2"/>
      <c r="O6" s="5"/>
    </row>
    <row r="7" spans="1:15" ht="15.75" x14ac:dyDescent="0.25">
      <c r="A7" s="126" t="s">
        <v>33</v>
      </c>
      <c r="B7" s="126"/>
      <c r="C7" s="128"/>
      <c r="D7" s="128"/>
      <c r="E7" s="128"/>
      <c r="F7" s="2"/>
    </row>
    <row r="8" spans="1:15" ht="15.75" thickBot="1" x14ac:dyDescent="0.3"/>
    <row r="9" spans="1:15" ht="38.25" customHeight="1" x14ac:dyDescent="0.25">
      <c r="A9" s="129" t="s">
        <v>43</v>
      </c>
      <c r="B9" s="131" t="s">
        <v>5</v>
      </c>
      <c r="C9" s="129" t="s">
        <v>6</v>
      </c>
      <c r="D9" s="133"/>
      <c r="E9" s="134" t="s">
        <v>7</v>
      </c>
      <c r="F9" s="117" t="s">
        <v>44</v>
      </c>
      <c r="G9" s="119" t="s">
        <v>8</v>
      </c>
    </row>
    <row r="10" spans="1:15" ht="36.75" customHeight="1" thickBot="1" x14ac:dyDescent="0.3">
      <c r="A10" s="130"/>
      <c r="B10" s="132"/>
      <c r="C10" s="62" t="s">
        <v>9</v>
      </c>
      <c r="D10" s="6" t="s">
        <v>10</v>
      </c>
      <c r="E10" s="135"/>
      <c r="F10" s="118"/>
      <c r="G10" s="120"/>
    </row>
    <row r="11" spans="1:15" ht="15.75" x14ac:dyDescent="0.25">
      <c r="A11" s="45"/>
      <c r="B11" s="46"/>
      <c r="C11" s="47"/>
      <c r="D11" s="7">
        <f>C11*10</f>
        <v>0</v>
      </c>
      <c r="E11" s="53"/>
      <c r="F11" s="79"/>
      <c r="G11" s="9">
        <f t="shared" ref="G11:G12" si="0">D11+G10-(E11+(F11*10))</f>
        <v>0</v>
      </c>
      <c r="H11" s="42" t="str">
        <f>IF(AND(A11&gt;='READ 1st Info. Sheet-Instruct'!$B$28,A11&lt;='READ 1st Info. Sheet-Instruct'!$B$29),5%,IF(AND(A11&gt;'READ 1st Info. Sheet-Instruct'!$B$29,A11&lt;='READ 1st Info. Sheet-Instruct'!$B$30),3%,IF(AND(A11&gt;'READ 1st Info. Sheet-Instruct'!$B$30,A11&lt;='READ 1st Info. Sheet-Instruct'!$B$31),1%,IF(AND(A11&gt;'READ 1st Info. Sheet-Instruct'!$B$31,A11&lt;='READ 1st Info. Sheet-Instruct'!$B$33),0%,""))))</f>
        <v/>
      </c>
      <c r="J11" s="40"/>
      <c r="K11" s="42"/>
      <c r="L11" s="43"/>
      <c r="M11" s="43"/>
    </row>
    <row r="12" spans="1:15" ht="15.75" x14ac:dyDescent="0.25">
      <c r="A12" s="48"/>
      <c r="B12" s="49"/>
      <c r="C12" s="50"/>
      <c r="D12" s="8">
        <f>C12*10</f>
        <v>0</v>
      </c>
      <c r="E12" s="54"/>
      <c r="F12" s="80"/>
      <c r="G12" s="9">
        <f t="shared" si="0"/>
        <v>0</v>
      </c>
      <c r="H12" s="42" t="str">
        <f>IF(AND(A12&gt;='READ 1st Info. Sheet-Instruct'!$B$28,A12&lt;='READ 1st Info. Sheet-Instruct'!$B$29),5%,IF(AND(A12&gt;'READ 1st Info. Sheet-Instruct'!$B$29,A12&lt;='READ 1st Info. Sheet-Instruct'!$B$30),3%,IF(AND(A12&gt;'READ 1st Info. Sheet-Instruct'!$B$30,A12&lt;='READ 1st Info. Sheet-Instruct'!$B$31),1%,IF(AND(A12&gt;'READ 1st Info. Sheet-Instruct'!$B$31,A12&lt;='READ 1st Info. Sheet-Instruct'!$B$33),0%,""))))</f>
        <v/>
      </c>
      <c r="K12" s="42"/>
      <c r="L12" s="43"/>
      <c r="M12" s="43"/>
    </row>
    <row r="13" spans="1:15" ht="15.75" x14ac:dyDescent="0.25">
      <c r="A13" s="48"/>
      <c r="B13" s="49"/>
      <c r="C13" s="50"/>
      <c r="D13" s="8">
        <f t="shared" ref="D13:D33" si="1">C13*10</f>
        <v>0</v>
      </c>
      <c r="E13" s="54"/>
      <c r="F13" s="80"/>
      <c r="G13" s="9">
        <f>D13+G12-(E13+(F13*10))</f>
        <v>0</v>
      </c>
      <c r="H13" s="42" t="str">
        <f>IF(AND(A13&gt;='READ 1st Info. Sheet-Instruct'!$B$28,A13&lt;='READ 1st Info. Sheet-Instruct'!$B$29),5%,IF(AND(A13&gt;'READ 1st Info. Sheet-Instruct'!$B$29,A13&lt;='READ 1st Info. Sheet-Instruct'!$B$30),3%,IF(AND(A13&gt;'READ 1st Info. Sheet-Instruct'!$B$30,A13&lt;='READ 1st Info. Sheet-Instruct'!$B$31),1%,IF(AND(A13&gt;'READ 1st Info. Sheet-Instruct'!$B$31,A13&lt;='READ 1st Info. Sheet-Instruct'!$B$33),0%,""))))</f>
        <v/>
      </c>
      <c r="K13" s="42"/>
      <c r="L13" s="43"/>
      <c r="M13" s="43"/>
    </row>
    <row r="14" spans="1:15" ht="15.75" x14ac:dyDescent="0.25">
      <c r="A14" s="48"/>
      <c r="B14" s="49"/>
      <c r="C14" s="50"/>
      <c r="D14" s="8">
        <f t="shared" si="1"/>
        <v>0</v>
      </c>
      <c r="E14" s="54"/>
      <c r="F14" s="80"/>
      <c r="G14" s="9">
        <f t="shared" ref="G14:G34" si="2">D14+G13-(E14+(F14*10))</f>
        <v>0</v>
      </c>
      <c r="H14" s="42" t="str">
        <f>IF(AND(A14&gt;='READ 1st Info. Sheet-Instruct'!$B$28,A14&lt;='READ 1st Info. Sheet-Instruct'!$B$29),5%,IF(AND(A14&gt;'READ 1st Info. Sheet-Instruct'!$B$29,A14&lt;='READ 1st Info. Sheet-Instruct'!$B$30),3%,IF(AND(A14&gt;'READ 1st Info. Sheet-Instruct'!$B$30,A14&lt;='READ 1st Info. Sheet-Instruct'!$B$31),1%,IF(AND(A14&gt;'READ 1st Info. Sheet-Instruct'!$B$31,A14&lt;='READ 1st Info. Sheet-Instruct'!$B$33),0%,""))))</f>
        <v/>
      </c>
      <c r="K14" s="42"/>
      <c r="L14" s="43"/>
      <c r="M14" s="43"/>
    </row>
    <row r="15" spans="1:15" ht="15.75" x14ac:dyDescent="0.25">
      <c r="A15" s="48"/>
      <c r="B15" s="49"/>
      <c r="C15" s="50"/>
      <c r="D15" s="8">
        <f t="shared" si="1"/>
        <v>0</v>
      </c>
      <c r="E15" s="54"/>
      <c r="F15" s="80"/>
      <c r="G15" s="9">
        <f t="shared" si="2"/>
        <v>0</v>
      </c>
      <c r="H15" s="42" t="str">
        <f>IF(AND(A15&gt;='READ 1st Info. Sheet-Instruct'!$B$28,A15&lt;='READ 1st Info. Sheet-Instruct'!$B$29),5%,IF(AND(A15&gt;'READ 1st Info. Sheet-Instruct'!$B$29,A15&lt;='READ 1st Info. Sheet-Instruct'!$B$30),3%,IF(AND(A15&gt;'READ 1st Info. Sheet-Instruct'!$B$30,A15&lt;='READ 1st Info. Sheet-Instruct'!$B$31),1%,IF(AND(A15&gt;'READ 1st Info. Sheet-Instruct'!$B$31,A15&lt;='READ 1st Info. Sheet-Instruct'!$B$33),0%,""))))</f>
        <v/>
      </c>
    </row>
    <row r="16" spans="1:15" ht="15.75" x14ac:dyDescent="0.25">
      <c r="A16" s="48"/>
      <c r="B16" s="49"/>
      <c r="C16" s="50"/>
      <c r="D16" s="8">
        <f t="shared" si="1"/>
        <v>0</v>
      </c>
      <c r="E16" s="55"/>
      <c r="F16" s="80"/>
      <c r="G16" s="9">
        <f t="shared" si="2"/>
        <v>0</v>
      </c>
      <c r="H16" s="42" t="str">
        <f>IF(AND(A16&gt;='READ 1st Info. Sheet-Instruct'!$B$28,A16&lt;='READ 1st Info. Sheet-Instruct'!$B$29),5%,IF(AND(A16&gt;'READ 1st Info. Sheet-Instruct'!$B$29,A16&lt;='READ 1st Info. Sheet-Instruct'!$B$30),3%,IF(AND(A16&gt;'READ 1st Info. Sheet-Instruct'!$B$30,A16&lt;='READ 1st Info. Sheet-Instruct'!$B$31),1%,IF(AND(A16&gt;'READ 1st Info. Sheet-Instruct'!$B$31,A16&lt;='READ 1st Info. Sheet-Instruct'!$B$33),0%,""))))</f>
        <v/>
      </c>
    </row>
    <row r="17" spans="1:8" ht="15.75" x14ac:dyDescent="0.25">
      <c r="A17" s="48"/>
      <c r="B17" s="49"/>
      <c r="C17" s="50"/>
      <c r="D17" s="8">
        <f t="shared" si="1"/>
        <v>0</v>
      </c>
      <c r="E17" s="54"/>
      <c r="F17" s="80"/>
      <c r="G17" s="9">
        <f t="shared" si="2"/>
        <v>0</v>
      </c>
      <c r="H17" s="42" t="str">
        <f>IF(AND(A17&gt;='READ 1st Info. Sheet-Instruct'!$B$28,A17&lt;='READ 1st Info. Sheet-Instruct'!$B$29),5%,IF(AND(A17&gt;'READ 1st Info. Sheet-Instruct'!$B$29,A17&lt;='READ 1st Info. Sheet-Instruct'!$B$30),3%,IF(AND(A17&gt;'READ 1st Info. Sheet-Instruct'!$B$30,A17&lt;='READ 1st Info. Sheet-Instruct'!$B$31),1%,IF(AND(A17&gt;'READ 1st Info. Sheet-Instruct'!$B$31,A17&lt;='READ 1st Info. Sheet-Instruct'!$B$33),0%,""))))</f>
        <v/>
      </c>
    </row>
    <row r="18" spans="1:8" ht="15.75" x14ac:dyDescent="0.25">
      <c r="A18" s="48"/>
      <c r="B18" s="51"/>
      <c r="C18" s="50"/>
      <c r="D18" s="8">
        <f t="shared" si="1"/>
        <v>0</v>
      </c>
      <c r="E18" s="54"/>
      <c r="F18" s="80"/>
      <c r="G18" s="9">
        <f t="shared" si="2"/>
        <v>0</v>
      </c>
      <c r="H18" s="42" t="str">
        <f>IF(AND(A18&gt;='READ 1st Info. Sheet-Instruct'!$B$28,A18&lt;='READ 1st Info. Sheet-Instruct'!$B$29),5%,IF(AND(A18&gt;'READ 1st Info. Sheet-Instruct'!$B$29,A18&lt;='READ 1st Info. Sheet-Instruct'!$B$30),3%,IF(AND(A18&gt;'READ 1st Info. Sheet-Instruct'!$B$30,A18&lt;='READ 1st Info. Sheet-Instruct'!$B$31),1%,IF(AND(A18&gt;'READ 1st Info. Sheet-Instruct'!$B$31,A18&lt;='READ 1st Info. Sheet-Instruct'!$B$33),0%,""))))</f>
        <v/>
      </c>
    </row>
    <row r="19" spans="1:8" ht="15.75" x14ac:dyDescent="0.25">
      <c r="A19" s="48"/>
      <c r="B19" s="51"/>
      <c r="C19" s="50"/>
      <c r="D19" s="8">
        <f t="shared" si="1"/>
        <v>0</v>
      </c>
      <c r="E19" s="54"/>
      <c r="F19" s="80"/>
      <c r="G19" s="9">
        <f t="shared" si="2"/>
        <v>0</v>
      </c>
      <c r="H19" s="42" t="str">
        <f>IF(AND(A19&gt;='READ 1st Info. Sheet-Instruct'!$B$28,A19&lt;='READ 1st Info. Sheet-Instruct'!$B$29),5%,IF(AND(A19&gt;'READ 1st Info. Sheet-Instruct'!$B$29,A19&lt;='READ 1st Info. Sheet-Instruct'!$B$30),3%,IF(AND(A19&gt;'READ 1st Info. Sheet-Instruct'!$B$30,A19&lt;='READ 1st Info. Sheet-Instruct'!$B$31),1%,IF(AND(A19&gt;'READ 1st Info. Sheet-Instruct'!$B$31,A19&lt;='READ 1st Info. Sheet-Instruct'!$B$33),0%,""))))</f>
        <v/>
      </c>
    </row>
    <row r="20" spans="1:8" ht="15.75" x14ac:dyDescent="0.25">
      <c r="A20" s="48"/>
      <c r="B20" s="51"/>
      <c r="C20" s="50"/>
      <c r="D20" s="8">
        <f t="shared" si="1"/>
        <v>0</v>
      </c>
      <c r="E20" s="54"/>
      <c r="F20" s="80"/>
      <c r="G20" s="9">
        <f t="shared" si="2"/>
        <v>0</v>
      </c>
      <c r="H20" s="42" t="str">
        <f>IF(AND(A20&gt;='READ 1st Info. Sheet-Instruct'!$B$28,A20&lt;='READ 1st Info. Sheet-Instruct'!$B$29),5%,IF(AND(A20&gt;'READ 1st Info. Sheet-Instruct'!$B$29,A20&lt;='READ 1st Info. Sheet-Instruct'!$B$30),3%,IF(AND(A20&gt;'READ 1st Info. Sheet-Instruct'!$B$30,A20&lt;='READ 1st Info. Sheet-Instruct'!$B$31),1%,IF(AND(A20&gt;'READ 1st Info. Sheet-Instruct'!$B$31,A20&lt;='READ 1st Info. Sheet-Instruct'!$B$33),0%,""))))</f>
        <v/>
      </c>
    </row>
    <row r="21" spans="1:8" ht="15.75" x14ac:dyDescent="0.25">
      <c r="A21" s="48"/>
      <c r="B21" s="51"/>
      <c r="C21" s="50"/>
      <c r="D21" s="8">
        <f t="shared" si="1"/>
        <v>0</v>
      </c>
      <c r="E21" s="54"/>
      <c r="F21" s="80"/>
      <c r="G21" s="9">
        <f t="shared" si="2"/>
        <v>0</v>
      </c>
      <c r="H21" s="42" t="str">
        <f>IF(AND(A21&gt;='READ 1st Info. Sheet-Instruct'!$B$28,A21&lt;='READ 1st Info. Sheet-Instruct'!$B$29),5%,IF(AND(A21&gt;'READ 1st Info. Sheet-Instruct'!$B$29,A21&lt;='READ 1st Info. Sheet-Instruct'!$B$30),3%,IF(AND(A21&gt;'READ 1st Info. Sheet-Instruct'!$B$30,A21&lt;='READ 1st Info. Sheet-Instruct'!$B$31),1%,IF(AND(A21&gt;'READ 1st Info. Sheet-Instruct'!$B$31,A21&lt;='READ 1st Info. Sheet-Instruct'!$B$33),0%,""))))</f>
        <v/>
      </c>
    </row>
    <row r="22" spans="1:8" ht="15.75" x14ac:dyDescent="0.25">
      <c r="A22" s="48"/>
      <c r="B22" s="51"/>
      <c r="C22" s="50"/>
      <c r="D22" s="8">
        <f t="shared" si="1"/>
        <v>0</v>
      </c>
      <c r="E22" s="54"/>
      <c r="F22" s="80"/>
      <c r="G22" s="9">
        <f t="shared" si="2"/>
        <v>0</v>
      </c>
      <c r="H22" s="42" t="str">
        <f>IF(AND(A22&gt;='READ 1st Info. Sheet-Instruct'!$B$28,A22&lt;='READ 1st Info. Sheet-Instruct'!$B$29),5%,IF(AND(A22&gt;'READ 1st Info. Sheet-Instruct'!$B$29,A22&lt;='READ 1st Info. Sheet-Instruct'!$B$30),3%,IF(AND(A22&gt;'READ 1st Info. Sheet-Instruct'!$B$30,A22&lt;='READ 1st Info. Sheet-Instruct'!$B$31),1%,IF(AND(A22&gt;'READ 1st Info. Sheet-Instruct'!$B$31,A22&lt;='READ 1st Info. Sheet-Instruct'!$B$33),0%,""))))</f>
        <v/>
      </c>
    </row>
    <row r="23" spans="1:8" ht="15.75" x14ac:dyDescent="0.25">
      <c r="A23" s="48"/>
      <c r="B23" s="51"/>
      <c r="C23" s="50"/>
      <c r="D23" s="8">
        <f t="shared" si="1"/>
        <v>0</v>
      </c>
      <c r="E23" s="54"/>
      <c r="F23" s="80"/>
      <c r="G23" s="9">
        <f t="shared" si="2"/>
        <v>0</v>
      </c>
      <c r="H23" s="42" t="str">
        <f>IF(AND(A23&gt;='READ 1st Info. Sheet-Instruct'!$B$28,A23&lt;='READ 1st Info. Sheet-Instruct'!$B$29),5%,IF(AND(A23&gt;'READ 1st Info. Sheet-Instruct'!$B$29,A23&lt;='READ 1st Info. Sheet-Instruct'!$B$30),3%,IF(AND(A23&gt;'READ 1st Info. Sheet-Instruct'!$B$30,A23&lt;='READ 1st Info. Sheet-Instruct'!$B$31),1%,IF(AND(A23&gt;'READ 1st Info. Sheet-Instruct'!$B$31,A23&lt;='READ 1st Info. Sheet-Instruct'!$B$33),0%,""))))</f>
        <v/>
      </c>
    </row>
    <row r="24" spans="1:8" ht="15.75" x14ac:dyDescent="0.25">
      <c r="A24" s="48"/>
      <c r="B24" s="51"/>
      <c r="C24" s="50"/>
      <c r="D24" s="8">
        <f t="shared" si="1"/>
        <v>0</v>
      </c>
      <c r="E24" s="54"/>
      <c r="F24" s="80"/>
      <c r="G24" s="9">
        <f t="shared" si="2"/>
        <v>0</v>
      </c>
      <c r="H24" s="42" t="str">
        <f>IF(AND(A24&gt;='READ 1st Info. Sheet-Instruct'!$B$28,A24&lt;='READ 1st Info. Sheet-Instruct'!$B$29),5%,IF(AND(A24&gt;'READ 1st Info. Sheet-Instruct'!$B$29,A24&lt;='READ 1st Info. Sheet-Instruct'!$B$30),3%,IF(AND(A24&gt;'READ 1st Info. Sheet-Instruct'!$B$30,A24&lt;='READ 1st Info. Sheet-Instruct'!$B$31),1%,IF(AND(A24&gt;'READ 1st Info. Sheet-Instruct'!$B$31,A24&lt;='READ 1st Info. Sheet-Instruct'!$B$33),0%,""))))</f>
        <v/>
      </c>
    </row>
    <row r="25" spans="1:8" ht="15.75" x14ac:dyDescent="0.25">
      <c r="A25" s="48"/>
      <c r="B25" s="51"/>
      <c r="C25" s="50"/>
      <c r="D25" s="8">
        <f t="shared" si="1"/>
        <v>0</v>
      </c>
      <c r="E25" s="54"/>
      <c r="F25" s="80"/>
      <c r="G25" s="9">
        <f t="shared" si="2"/>
        <v>0</v>
      </c>
      <c r="H25" s="42" t="str">
        <f>IF(AND(A25&gt;='READ 1st Info. Sheet-Instruct'!$B$28,A25&lt;='READ 1st Info. Sheet-Instruct'!$B$29),5%,IF(AND(A25&gt;'READ 1st Info. Sheet-Instruct'!$B$29,A25&lt;='READ 1st Info. Sheet-Instruct'!$B$30),3%,IF(AND(A25&gt;'READ 1st Info. Sheet-Instruct'!$B$30,A25&lt;='READ 1st Info. Sheet-Instruct'!$B$31),1%,IF(AND(A25&gt;'READ 1st Info. Sheet-Instruct'!$B$31,A25&lt;='READ 1st Info. Sheet-Instruct'!$B$33),0%,""))))</f>
        <v/>
      </c>
    </row>
    <row r="26" spans="1:8" ht="15.75" x14ac:dyDescent="0.25">
      <c r="A26" s="48"/>
      <c r="B26" s="51"/>
      <c r="C26" s="50"/>
      <c r="D26" s="8">
        <f t="shared" si="1"/>
        <v>0</v>
      </c>
      <c r="E26" s="54"/>
      <c r="F26" s="80"/>
      <c r="G26" s="9">
        <f t="shared" si="2"/>
        <v>0</v>
      </c>
      <c r="H26" s="42" t="str">
        <f>IF(AND(A26&gt;='READ 1st Info. Sheet-Instruct'!$B$28,A26&lt;='READ 1st Info. Sheet-Instruct'!$B$29),5%,IF(AND(A26&gt;'READ 1st Info. Sheet-Instruct'!$B$29,A26&lt;='READ 1st Info. Sheet-Instruct'!$B$30),3%,IF(AND(A26&gt;'READ 1st Info. Sheet-Instruct'!$B$30,A26&lt;='READ 1st Info. Sheet-Instruct'!$B$31),1%,IF(AND(A26&gt;'READ 1st Info. Sheet-Instruct'!$B$31,A26&lt;='READ 1st Info. Sheet-Instruct'!$B$33),0%,""))))</f>
        <v/>
      </c>
    </row>
    <row r="27" spans="1:8" ht="15.75" x14ac:dyDescent="0.25">
      <c r="A27" s="48"/>
      <c r="B27" s="51"/>
      <c r="C27" s="50"/>
      <c r="D27" s="8">
        <f t="shared" si="1"/>
        <v>0</v>
      </c>
      <c r="E27" s="54"/>
      <c r="F27" s="80"/>
      <c r="G27" s="9">
        <f t="shared" si="2"/>
        <v>0</v>
      </c>
      <c r="H27" s="42" t="str">
        <f>IF(AND(A27&gt;='READ 1st Info. Sheet-Instruct'!$B$28,A27&lt;='READ 1st Info. Sheet-Instruct'!$B$29),5%,IF(AND(A27&gt;'READ 1st Info. Sheet-Instruct'!$B$29,A27&lt;='READ 1st Info. Sheet-Instruct'!$B$30),3%,IF(AND(A27&gt;'READ 1st Info. Sheet-Instruct'!$B$30,A27&lt;='READ 1st Info. Sheet-Instruct'!$B$31),1%,IF(AND(A27&gt;'READ 1st Info. Sheet-Instruct'!$B$31,A27&lt;='READ 1st Info. Sheet-Instruct'!$B$33),0%,""))))</f>
        <v/>
      </c>
    </row>
    <row r="28" spans="1:8" ht="15.75" x14ac:dyDescent="0.25">
      <c r="A28" s="48"/>
      <c r="B28" s="51"/>
      <c r="C28" s="50"/>
      <c r="D28" s="8">
        <f t="shared" si="1"/>
        <v>0</v>
      </c>
      <c r="E28" s="54"/>
      <c r="F28" s="80"/>
      <c r="G28" s="9">
        <f t="shared" si="2"/>
        <v>0</v>
      </c>
      <c r="H28" s="42" t="str">
        <f>IF(AND(A28&gt;='READ 1st Info. Sheet-Instruct'!$B$28,A28&lt;='READ 1st Info. Sheet-Instruct'!$B$29),5%,IF(AND(A28&gt;'READ 1st Info. Sheet-Instruct'!$B$29,A28&lt;='READ 1st Info. Sheet-Instruct'!$B$30),3%,IF(AND(A28&gt;'READ 1st Info. Sheet-Instruct'!$B$30,A28&lt;='READ 1st Info. Sheet-Instruct'!$B$31),1%,IF(AND(A28&gt;'READ 1st Info. Sheet-Instruct'!$B$31,A28&lt;='READ 1st Info. Sheet-Instruct'!$B$33),0%,""))))</f>
        <v/>
      </c>
    </row>
    <row r="29" spans="1:8" ht="15.75" x14ac:dyDescent="0.25">
      <c r="A29" s="48"/>
      <c r="B29" s="51"/>
      <c r="C29" s="50"/>
      <c r="D29" s="8">
        <f t="shared" si="1"/>
        <v>0</v>
      </c>
      <c r="E29" s="54"/>
      <c r="F29" s="80"/>
      <c r="G29" s="9">
        <f t="shared" si="2"/>
        <v>0</v>
      </c>
      <c r="H29" s="42" t="str">
        <f>IF(AND(A29&gt;='READ 1st Info. Sheet-Instruct'!$B$28,A29&lt;='READ 1st Info. Sheet-Instruct'!$B$29),5%,IF(AND(A29&gt;'READ 1st Info. Sheet-Instruct'!$B$29,A29&lt;='READ 1st Info. Sheet-Instruct'!$B$30),3%,IF(AND(A29&gt;'READ 1st Info. Sheet-Instruct'!$B$30,A29&lt;='READ 1st Info. Sheet-Instruct'!$B$31),1%,IF(AND(A29&gt;'READ 1st Info. Sheet-Instruct'!$B$31,A29&lt;='READ 1st Info. Sheet-Instruct'!$B$33),0%,""))))</f>
        <v/>
      </c>
    </row>
    <row r="30" spans="1:8" ht="15.75" x14ac:dyDescent="0.25">
      <c r="A30" s="48"/>
      <c r="B30" s="51"/>
      <c r="C30" s="50"/>
      <c r="D30" s="8">
        <f t="shared" si="1"/>
        <v>0</v>
      </c>
      <c r="E30" s="54"/>
      <c r="F30" s="80"/>
      <c r="G30" s="9">
        <f t="shared" si="2"/>
        <v>0</v>
      </c>
      <c r="H30" s="42" t="str">
        <f>IF(AND(A30&gt;='READ 1st Info. Sheet-Instruct'!$B$28,A30&lt;='READ 1st Info. Sheet-Instruct'!$B$29),5%,IF(AND(A30&gt;'READ 1st Info. Sheet-Instruct'!$B$29,A30&lt;='READ 1st Info. Sheet-Instruct'!$B$30),3%,IF(AND(A30&gt;'READ 1st Info. Sheet-Instruct'!$B$30,A30&lt;='READ 1st Info. Sheet-Instruct'!$B$31),1%,IF(AND(A30&gt;'READ 1st Info. Sheet-Instruct'!$B$31,A30&lt;='READ 1st Info. Sheet-Instruct'!$B$33),0%,""))))</f>
        <v/>
      </c>
    </row>
    <row r="31" spans="1:8" ht="15.75" x14ac:dyDescent="0.25">
      <c r="A31" s="48"/>
      <c r="B31" s="51"/>
      <c r="C31" s="50"/>
      <c r="D31" s="8">
        <f t="shared" si="1"/>
        <v>0</v>
      </c>
      <c r="E31" s="54"/>
      <c r="F31" s="80"/>
      <c r="G31" s="9">
        <f t="shared" si="2"/>
        <v>0</v>
      </c>
      <c r="H31" s="42" t="str">
        <f>IF(AND(A31&gt;='READ 1st Info. Sheet-Instruct'!$B$28,A31&lt;='READ 1st Info. Sheet-Instruct'!$B$29),5%,IF(AND(A31&gt;'READ 1st Info. Sheet-Instruct'!$B$29,A31&lt;='READ 1st Info. Sheet-Instruct'!$B$30),3%,IF(AND(A31&gt;'READ 1st Info. Sheet-Instruct'!$B$30,A31&lt;='READ 1st Info. Sheet-Instruct'!$B$31),1%,IF(AND(A31&gt;'READ 1st Info. Sheet-Instruct'!$B$31,A31&lt;='READ 1st Info. Sheet-Instruct'!$B$33),0%,""))))</f>
        <v/>
      </c>
    </row>
    <row r="32" spans="1:8" ht="15.75" x14ac:dyDescent="0.25">
      <c r="A32" s="48"/>
      <c r="B32" s="51"/>
      <c r="C32" s="50"/>
      <c r="D32" s="8">
        <f t="shared" si="1"/>
        <v>0</v>
      </c>
      <c r="E32" s="54"/>
      <c r="F32" s="80"/>
      <c r="G32" s="9">
        <f t="shared" si="2"/>
        <v>0</v>
      </c>
      <c r="H32" s="42" t="str">
        <f>IF(AND(A32&gt;='READ 1st Info. Sheet-Instruct'!$B$28,A32&lt;='READ 1st Info. Sheet-Instruct'!$B$29),5%,IF(AND(A32&gt;'READ 1st Info. Sheet-Instruct'!$B$29,A32&lt;='READ 1st Info. Sheet-Instruct'!$B$30),3%,IF(AND(A32&gt;'READ 1st Info. Sheet-Instruct'!$B$30,A32&lt;='READ 1st Info. Sheet-Instruct'!$B$31),1%,IF(AND(A32&gt;'READ 1st Info. Sheet-Instruct'!$B$31,A32&lt;='READ 1st Info. Sheet-Instruct'!$B$33),0%,""))))</f>
        <v/>
      </c>
    </row>
    <row r="33" spans="1:8" ht="15.75" x14ac:dyDescent="0.25">
      <c r="A33" s="48"/>
      <c r="B33" s="51"/>
      <c r="C33" s="50"/>
      <c r="D33" s="8">
        <f t="shared" si="1"/>
        <v>0</v>
      </c>
      <c r="E33" s="54"/>
      <c r="F33" s="80"/>
      <c r="G33" s="9">
        <f t="shared" si="2"/>
        <v>0</v>
      </c>
      <c r="H33" s="42" t="str">
        <f>IF(AND(A33&gt;='READ 1st Info. Sheet-Instruct'!$B$28,A33&lt;='READ 1st Info. Sheet-Instruct'!$B$29),5%,IF(AND(A33&gt;'READ 1st Info. Sheet-Instruct'!$B$29,A33&lt;='READ 1st Info. Sheet-Instruct'!$B$30),3%,IF(AND(A33&gt;'READ 1st Info. Sheet-Instruct'!$B$30,A33&lt;='READ 1st Info. Sheet-Instruct'!$B$31),1%,IF(AND(A33&gt;'READ 1st Info. Sheet-Instruct'!$B$31,A33&lt;='READ 1st Info. Sheet-Instruct'!$B$33),0%,""))))</f>
        <v/>
      </c>
    </row>
    <row r="34" spans="1:8" ht="16.5" thickBot="1" x14ac:dyDescent="0.3">
      <c r="A34" s="48"/>
      <c r="B34" s="51"/>
      <c r="C34" s="52"/>
      <c r="D34" s="10">
        <f>C34*10</f>
        <v>0</v>
      </c>
      <c r="E34" s="56"/>
      <c r="F34" s="81"/>
      <c r="G34" s="9">
        <f t="shared" si="2"/>
        <v>0</v>
      </c>
      <c r="H34" s="42" t="str">
        <f>IF(AND(A34&gt;='READ 1st Info. Sheet-Instruct'!$B$28,A34&lt;='READ 1st Info. Sheet-Instruct'!$B$29),5%,IF(AND(A34&gt;'READ 1st Info. Sheet-Instruct'!$B$29,A34&lt;='READ 1st Info. Sheet-Instruct'!$B$30),3%,IF(AND(A34&gt;'READ 1st Info. Sheet-Instruct'!$B$30,A34&lt;='READ 1st Info. Sheet-Instruct'!$B$31),1%,IF(AND(A34&gt;'READ 1st Info. Sheet-Instruct'!$B$31,A34&lt;='READ 1st Info. Sheet-Instruct'!$B$33),0%,""))))</f>
        <v/>
      </c>
    </row>
    <row r="35" spans="1:8" ht="17.25" thickTop="1" thickBot="1" x14ac:dyDescent="0.3">
      <c r="A35" s="41" t="s">
        <v>22</v>
      </c>
      <c r="B35" s="11" t="s">
        <v>11</v>
      </c>
      <c r="C35" s="12">
        <f>SUM(C11:C34)</f>
        <v>0</v>
      </c>
      <c r="D35" s="13">
        <f>SUM(D11:D34)</f>
        <v>0</v>
      </c>
      <c r="E35" s="14">
        <f>SUM(E11:E34)</f>
        <v>0</v>
      </c>
      <c r="F35" s="15">
        <f>SUM(F11:F34)*10</f>
        <v>0</v>
      </c>
      <c r="G35" s="121">
        <f>D35-E35-F35</f>
        <v>0</v>
      </c>
    </row>
    <row r="36" spans="1:8" ht="15.75" x14ac:dyDescent="0.25">
      <c r="A36" s="41" t="s">
        <v>23</v>
      </c>
      <c r="B36" s="11"/>
      <c r="C36" s="16"/>
      <c r="D36" s="17" t="s">
        <v>12</v>
      </c>
      <c r="E36" s="18" t="s">
        <v>13</v>
      </c>
      <c r="F36" s="19" t="s">
        <v>14</v>
      </c>
      <c r="G36" s="122"/>
    </row>
    <row r="37" spans="1:8" x14ac:dyDescent="0.25">
      <c r="A37" s="20" t="s">
        <v>15</v>
      </c>
    </row>
    <row r="38" spans="1:8" x14ac:dyDescent="0.25">
      <c r="A38" s="44"/>
      <c r="B38" s="123" t="str">
        <f>"Registered for Scout Fair by "&amp;TEXT('READ 1st Info. Sheet-Instruct'!B32,"mmmm dd, yyyy")</f>
        <v>Registered for Scout Fair by March 31, 2019</v>
      </c>
      <c r="C38" s="123"/>
      <c r="D38" s="123"/>
      <c r="E38" s="59" t="s">
        <v>2</v>
      </c>
      <c r="F38" s="124" t="s">
        <v>16</v>
      </c>
      <c r="G38" s="125"/>
    </row>
    <row r="39" spans="1:8" ht="15.75" x14ac:dyDescent="0.25">
      <c r="A39" s="41" t="s">
        <v>23</v>
      </c>
      <c r="B39" s="123"/>
      <c r="C39" s="123"/>
      <c r="D39" s="123"/>
      <c r="E39" s="59" t="s">
        <v>25</v>
      </c>
      <c r="F39" s="21"/>
      <c r="G39" s="22"/>
    </row>
    <row r="40" spans="1:8" x14ac:dyDescent="0.25">
      <c r="E40" s="60" t="s">
        <v>26</v>
      </c>
      <c r="F40" s="108"/>
      <c r="G40" s="109"/>
    </row>
    <row r="41" spans="1:8" x14ac:dyDescent="0.25">
      <c r="A41" s="23" t="s">
        <v>24</v>
      </c>
      <c r="B41" s="24"/>
      <c r="C41" s="24"/>
      <c r="D41" s="25"/>
      <c r="E41" s="60" t="s">
        <v>27</v>
      </c>
      <c r="F41" s="26" t="s">
        <v>17</v>
      </c>
      <c r="G41" s="27"/>
    </row>
    <row r="42" spans="1:8" x14ac:dyDescent="0.25">
      <c r="A42" s="28">
        <v>0.3</v>
      </c>
      <c r="B42" s="84" t="s">
        <v>18</v>
      </c>
      <c r="C42" s="3"/>
      <c r="D42" s="29">
        <f>SUMPRODUCT(($E$11:$E$34)*($A$11:$A$34&gt;='READ 1st Info. Sheet-Instruct'!$B$28)*(BLANK!$A$11:$A$34&lt;='READ 1st Info. Sheet-Instruct'!$B$33))*A42</f>
        <v>0</v>
      </c>
      <c r="E42" s="60" t="s">
        <v>28</v>
      </c>
      <c r="F42" s="21"/>
      <c r="G42" s="22"/>
    </row>
    <row r="43" spans="1:8" x14ac:dyDescent="0.25">
      <c r="A43" s="30">
        <v>0.1</v>
      </c>
      <c r="B43" s="85" t="str">
        <f>"Register for Scout Fair by "&amp;TEXT('READ 1st Info. Sheet-Instruct'!B32,"mmm dd")</f>
        <v>Register for Scout Fair by Mar 31</v>
      </c>
      <c r="C43" s="31"/>
      <c r="D43" s="32">
        <f>IF(A38="YES",SUMPRODUCT(($E$11:$E$34)*($A$11:$A$34&gt;='READ 1st Info. Sheet-Instruct'!$B$28)*(BLANK!$A$11:$A$34&lt;='READ 1st Info. Sheet-Instruct'!$B$33))*A43,0)</f>
        <v>0</v>
      </c>
      <c r="E43" s="60" t="s">
        <v>29</v>
      </c>
      <c r="F43" s="108"/>
      <c r="G43" s="109"/>
    </row>
    <row r="44" spans="1:8" x14ac:dyDescent="0.25">
      <c r="A44" s="30">
        <v>0.05</v>
      </c>
      <c r="B44" s="31" t="str">
        <f>"$ Received "&amp;TEXT('READ 1st Info. Sheet-Instruct'!B28,"mmm dd")&amp;" - "&amp;TEXT('READ 1st Info. Sheet-Instruct'!B29,"mmm dd")</f>
        <v>$ Received Jan 24 - Mar 07</v>
      </c>
      <c r="C44" s="31"/>
      <c r="D44" s="32">
        <f>SUMIF($H$11:$H$34,A44,$E$11:$E$34)*A44</f>
        <v>0</v>
      </c>
      <c r="E44" s="60" t="s">
        <v>30</v>
      </c>
      <c r="F44" s="26" t="s">
        <v>19</v>
      </c>
      <c r="G44" s="27"/>
    </row>
    <row r="45" spans="1:8" x14ac:dyDescent="0.25">
      <c r="A45" s="30">
        <v>0.03</v>
      </c>
      <c r="B45" s="31" t="str">
        <f>"$ Received "&amp;TEXT('READ 1st Info. Sheet-Instruct'!B29+1,"mmm dd")&amp;" - "&amp;TEXT('READ 1st Info. Sheet-Instruct'!B30,"mmm dd")</f>
        <v>$ Received Mar 08 - Mar 22</v>
      </c>
      <c r="C45" s="31"/>
      <c r="D45" s="32">
        <f>SUMIF($H$11:$H$34,A45,$E$11:$E$34)*A45</f>
        <v>0</v>
      </c>
      <c r="E45" s="93"/>
      <c r="F45" s="21"/>
      <c r="G45" s="22"/>
    </row>
    <row r="46" spans="1:8" x14ac:dyDescent="0.25">
      <c r="A46" s="30">
        <v>0.01</v>
      </c>
      <c r="B46" s="88" t="str">
        <f>"$ Received "&amp;TEXT('READ 1st Info. Sheet-Instruct'!B30+1,"mmm dd")&amp;" - "&amp;TEXT('READ 1st Info. Sheet-Instruct'!B31,"mmm dd")</f>
        <v>$ Received Mar 23 - Apr 01</v>
      </c>
      <c r="C46" s="31"/>
      <c r="D46" s="32">
        <f>SUMIF($H$11:$H$34,A46,$E$11:$E$34)*A46</f>
        <v>0</v>
      </c>
      <c r="E46" s="93"/>
      <c r="F46" s="108"/>
      <c r="G46" s="109"/>
    </row>
    <row r="47" spans="1:8" ht="12.75" customHeight="1" x14ac:dyDescent="0.25">
      <c r="A47" s="30">
        <v>0</v>
      </c>
      <c r="B47" s="85" t="str">
        <f>"$ Received "&amp;TEXT('READ 1st Info. Sheet-Instruct'!B31+1,"mmm dd")&amp;" - "&amp;TEXT('READ 1st Info. Sheet-Instruct'!B33,"mmm dd")</f>
        <v>$ Received Apr 02 - Apr 06</v>
      </c>
      <c r="C47" s="31"/>
      <c r="D47" s="32">
        <f>SUMIF($H$11:$H$34,A47,$E$11:$E$34)*A47</f>
        <v>0</v>
      </c>
      <c r="E47" s="93"/>
      <c r="F47" s="26" t="s">
        <v>20</v>
      </c>
      <c r="G47" s="27"/>
    </row>
    <row r="48" spans="1:8" ht="12.75" customHeight="1" x14ac:dyDescent="0.25">
      <c r="A48" s="86" t="s">
        <v>53</v>
      </c>
      <c r="B48" s="85" t="str">
        <f>"After Scout Fair ("&amp;TEXT('READ 1st Info. Sheet-Instruct'!B33+1,"mmm dd")&amp;" onward)"</f>
        <v>After Scout Fair (Apr 07 onward)</v>
      </c>
      <c r="C48" s="2"/>
      <c r="D48" s="32">
        <f>SUMPRODUCT((E11:E34)*(BLANK!A11:A34&gt;'READ 1st Info. Sheet-Instruct'!B33))*VALUE(LEFT(A48,2))</f>
        <v>0</v>
      </c>
      <c r="F48" s="33"/>
      <c r="G48" s="22"/>
    </row>
    <row r="49" spans="1:7" ht="12.75" customHeight="1" x14ac:dyDescent="0.25">
      <c r="A49" s="86"/>
      <c r="B49" s="89"/>
      <c r="C49" s="2"/>
      <c r="D49" s="87"/>
      <c r="F49" s="115"/>
      <c r="G49" s="116"/>
    </row>
    <row r="50" spans="1:7" ht="12.75" customHeight="1" x14ac:dyDescent="0.25">
      <c r="A50" s="90" t="s">
        <v>54</v>
      </c>
      <c r="B50" s="89"/>
      <c r="C50" s="2"/>
      <c r="D50" s="87"/>
      <c r="F50" s="26" t="s">
        <v>21</v>
      </c>
      <c r="G50" s="36"/>
    </row>
    <row r="51" spans="1:7" ht="12.75" customHeight="1" x14ac:dyDescent="0.25">
      <c r="F51" s="33"/>
      <c r="G51" s="22"/>
    </row>
    <row r="52" spans="1:7" ht="12.75" customHeight="1" x14ac:dyDescent="0.25">
      <c r="A52" s="110" t="s">
        <v>34</v>
      </c>
      <c r="B52" s="111"/>
      <c r="C52" s="111"/>
      <c r="D52" s="113">
        <f>SUM(D42:D47)</f>
        <v>0</v>
      </c>
      <c r="F52" s="21"/>
      <c r="G52" s="22"/>
    </row>
    <row r="53" spans="1:7" ht="12.75" customHeight="1" x14ac:dyDescent="0.25">
      <c r="A53" s="112"/>
      <c r="B53" s="107"/>
      <c r="C53" s="107"/>
      <c r="D53" s="114"/>
    </row>
    <row r="54" spans="1:7" ht="12.75" customHeight="1" x14ac:dyDescent="0.25">
      <c r="A54" s="34"/>
      <c r="B54" s="3"/>
      <c r="C54" s="3"/>
      <c r="D54" s="35"/>
    </row>
    <row r="55" spans="1:7" ht="12.75" customHeight="1" x14ac:dyDescent="0.25">
      <c r="A55" s="102" t="s">
        <v>48</v>
      </c>
      <c r="B55" s="103"/>
      <c r="C55" s="31"/>
      <c r="D55" s="37">
        <f>E35/10</f>
        <v>0</v>
      </c>
      <c r="F55" s="38"/>
      <c r="G55" s="39"/>
    </row>
    <row r="56" spans="1:7" ht="12.75" customHeight="1" x14ac:dyDescent="0.25"/>
    <row r="57" spans="1:7" x14ac:dyDescent="0.25">
      <c r="A57" s="104" t="str">
        <f>"Please be sure the Committee Chairman on file at council office for your unit is accurate"&amp;CHAR(10)&amp;"no later than the end of February "&amp;YEAR('READ 1st Info. Sheet-Instruct'!B33)&amp;", to ensure the correct person receives the commission check for the unit."</f>
        <v>Please be sure the Committee Chairman on file at council office for your unit is accurate
no later than the end of February 2019, to ensure the correct person receives the commission check for the unit.</v>
      </c>
      <c r="B57" s="105"/>
      <c r="C57" s="105"/>
      <c r="D57" s="105"/>
      <c r="E57" s="105"/>
      <c r="F57" s="105"/>
      <c r="G57" s="105"/>
    </row>
    <row r="58" spans="1:7" x14ac:dyDescent="0.25">
      <c r="A58" s="105"/>
      <c r="B58" s="105"/>
      <c r="C58" s="105"/>
      <c r="D58" s="105"/>
      <c r="E58" s="105"/>
      <c r="F58" s="105"/>
      <c r="G58" s="105"/>
    </row>
    <row r="59" spans="1:7" ht="12.75" customHeight="1" x14ac:dyDescent="0.25">
      <c r="A59" s="106" t="s">
        <v>55</v>
      </c>
      <c r="B59" s="106"/>
      <c r="C59" s="106"/>
      <c r="D59" s="106"/>
      <c r="E59" s="106"/>
      <c r="F59" s="106"/>
      <c r="G59" s="106"/>
    </row>
    <row r="60" spans="1:7" x14ac:dyDescent="0.25">
      <c r="A60" s="106"/>
      <c r="B60" s="106"/>
      <c r="C60" s="106"/>
      <c r="D60" s="106"/>
      <c r="E60" s="106"/>
      <c r="F60" s="106"/>
      <c r="G60" s="106"/>
    </row>
    <row r="61" spans="1:7" x14ac:dyDescent="0.25">
      <c r="A61" s="106"/>
      <c r="B61" s="106"/>
      <c r="C61" s="106"/>
      <c r="D61" s="106"/>
      <c r="E61" s="106"/>
      <c r="F61" s="106"/>
      <c r="G61" s="106"/>
    </row>
  </sheetData>
  <mergeCells count="30">
    <mergeCell ref="A1:D1"/>
    <mergeCell ref="E1:G1"/>
    <mergeCell ref="A2:G2"/>
    <mergeCell ref="A4:B4"/>
    <mergeCell ref="A5:B5"/>
    <mergeCell ref="C5:E5"/>
    <mergeCell ref="A6:B6"/>
    <mergeCell ref="C6:E6"/>
    <mergeCell ref="A7:B7"/>
    <mergeCell ref="C7:E7"/>
    <mergeCell ref="A9:A10"/>
    <mergeCell ref="B9:B10"/>
    <mergeCell ref="C9:D9"/>
    <mergeCell ref="E9:E10"/>
    <mergeCell ref="A55:B55"/>
    <mergeCell ref="A57:G58"/>
    <mergeCell ref="A59:G61"/>
    <mergeCell ref="A3:G3"/>
    <mergeCell ref="F40:G40"/>
    <mergeCell ref="F43:G43"/>
    <mergeCell ref="F46:G46"/>
    <mergeCell ref="A52:C53"/>
    <mergeCell ref="D52:D53"/>
    <mergeCell ref="F49:G49"/>
    <mergeCell ref="F9:F10"/>
    <mergeCell ref="G9:G10"/>
    <mergeCell ref="G35:G36"/>
    <mergeCell ref="B38:D38"/>
    <mergeCell ref="F38:G38"/>
    <mergeCell ref="B39:D39"/>
  </mergeCells>
  <dataValidations count="2">
    <dataValidation type="list" allowBlank="1" showInputMessage="1" showErrorMessage="1" sqref="A38" xr:uid="{265AA553-6C42-4974-814F-86A0CCFBDBDC}">
      <formula1>$A$35:$A$36</formula1>
    </dataValidation>
    <dataValidation type="list" allowBlank="1" showInputMessage="1" showErrorMessage="1" sqref="C4" xr:uid="{6B3EB32D-D84F-4697-A51D-4FD7366505FA}">
      <formula1>$E$38:$E$44</formula1>
    </dataValidation>
  </dataValidations>
  <printOptions horizontalCentered="1" verticalCentered="1"/>
  <pageMargins left="0.15" right="0.15" top="0.15" bottom="0.1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1st Info. Sheet-Instruct</vt:lpstr>
      <vt:lpstr>List</vt:lpstr>
      <vt:lpstr>BLANK</vt:lpstr>
      <vt:lpstr>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Harris (Scout Fair)</dc:creator>
  <cp:lastModifiedBy>Gebo, Jeanne</cp:lastModifiedBy>
  <cp:lastPrinted>2019-01-24T04:47:47Z</cp:lastPrinted>
  <dcterms:created xsi:type="dcterms:W3CDTF">2015-12-03T17:54:26Z</dcterms:created>
  <dcterms:modified xsi:type="dcterms:W3CDTF">2019-01-24T16:25:33Z</dcterms:modified>
</cp:coreProperties>
</file>